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housing-my.sharepoint.com/personal/bestes-smargiassi_masshousing_com/Documents/NSP/Round 3 Info&amp;Applications/Docs on NSP Website/"/>
    </mc:Choice>
  </mc:AlternateContent>
  <xr:revisionPtr revIDLastSave="22" documentId="8_{45D0EEA2-534F-4E50-8258-B94B32B9F0AD}" xr6:coauthVersionLast="47" xr6:coauthVersionMax="47" xr10:uidLastSave="{E4468E94-AA95-4E66-89FB-28B222D73FB3}"/>
  <bookViews>
    <workbookView xWindow="28680" yWindow="-120" windowWidth="29040" windowHeight="15840" activeTab="1" xr2:uid="{46BB484D-D359-46D1-B201-F0A9078F31A6}"/>
  </bookViews>
  <sheets>
    <sheet name="Proj Descrip" sheetId="3" r:id="rId1"/>
    <sheet name="Sources &amp; Uses" sheetId="4" r:id="rId2"/>
    <sheet name="Operating" sheetId="1" r:id="rId3"/>
    <sheet name="Sheet1" sheetId="5" r:id="rId4"/>
    <sheet name="Sheet2" sheetId="2" state="hidden" r:id="rId5"/>
  </sheets>
  <externalReferences>
    <externalReference r:id="rId6"/>
  </externalReferences>
  <definedNames>
    <definedName name="bedroom_type1">'[1]1. Description'!$C$66</definedName>
    <definedName name="bedroom_type2">'[1]1. Description'!$C$67</definedName>
    <definedName name="bedroom_type3">'[1]1. Description'!$C$68</definedName>
    <definedName name="bedroom_type4">'[1]1. Description'!$C$69</definedName>
    <definedName name="bedroom_type5">'[1]1. Description'!$C$70</definedName>
    <definedName name="bedroom_type6">'[1]1. Description'!$C$71</definedName>
    <definedName name="commercial">'[1]1. Description'!$F$145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4" l="1"/>
  <c r="F6" i="4"/>
  <c r="F7" i="4"/>
  <c r="F8" i="4"/>
  <c r="F47" i="1"/>
  <c r="F46" i="1"/>
  <c r="F45" i="1"/>
  <c r="F44" i="1"/>
  <c r="F43" i="1"/>
  <c r="F42" i="1"/>
  <c r="F8" i="1"/>
  <c r="F38" i="1"/>
  <c r="F37" i="1"/>
  <c r="F36" i="1"/>
  <c r="F35" i="1"/>
  <c r="F34" i="1"/>
  <c r="F33" i="1"/>
  <c r="F29" i="1"/>
  <c r="F28" i="1"/>
  <c r="F27" i="1"/>
  <c r="F26" i="1"/>
  <c r="F25" i="1"/>
  <c r="F24" i="1"/>
  <c r="F20" i="1"/>
  <c r="F19" i="1"/>
  <c r="F18" i="1"/>
  <c r="F17" i="1"/>
  <c r="F16" i="1"/>
  <c r="F15" i="1"/>
  <c r="F11" i="1"/>
  <c r="F10" i="1"/>
  <c r="F9" i="1"/>
  <c r="F7" i="1"/>
  <c r="F6" i="1"/>
  <c r="D48" i="1"/>
  <c r="E112" i="1"/>
  <c r="C111" i="1"/>
  <c r="C110" i="1"/>
  <c r="C109" i="1"/>
  <c r="C108" i="1"/>
  <c r="C107" i="1"/>
  <c r="C105" i="1"/>
  <c r="C103" i="1"/>
  <c r="E101" i="1"/>
  <c r="D101" i="1"/>
  <c r="C100" i="1"/>
  <c r="C99" i="1"/>
  <c r="C98" i="1"/>
  <c r="C97" i="1"/>
  <c r="C95" i="1"/>
  <c r="E93" i="1"/>
  <c r="D93" i="1"/>
  <c r="C92" i="1"/>
  <c r="C91" i="1"/>
  <c r="C90" i="1"/>
  <c r="C89" i="1"/>
  <c r="C88" i="1"/>
  <c r="C87" i="1"/>
  <c r="C86" i="1"/>
  <c r="C85" i="1"/>
  <c r="C84" i="1"/>
  <c r="C83" i="1"/>
  <c r="C82" i="1"/>
  <c r="E80" i="1"/>
  <c r="D80" i="1"/>
  <c r="C79" i="1"/>
  <c r="C78" i="1"/>
  <c r="C77" i="1"/>
  <c r="C76" i="1"/>
  <c r="C75" i="1"/>
  <c r="C74" i="1"/>
  <c r="C73" i="1"/>
  <c r="C72" i="1"/>
  <c r="C71" i="1"/>
  <c r="C70" i="1"/>
  <c r="C68" i="1"/>
  <c r="A47" i="1"/>
  <c r="A46" i="1"/>
  <c r="A45" i="1"/>
  <c r="A44" i="1"/>
  <c r="A43" i="1"/>
  <c r="A42" i="1"/>
  <c r="F12" i="1" l="1"/>
  <c r="F21" i="1"/>
  <c r="F48" i="1"/>
  <c r="F30" i="1"/>
  <c r="F39" i="1"/>
  <c r="E114" i="1"/>
  <c r="C101" i="1"/>
  <c r="C93" i="1"/>
  <c r="C80" i="1"/>
  <c r="C112" i="1"/>
  <c r="D112" i="1"/>
  <c r="D114" i="1" s="1"/>
  <c r="F63" i="1" l="1"/>
  <c r="D118" i="1" s="1"/>
  <c r="C114" i="1"/>
  <c r="B50" i="4"/>
  <c r="B27" i="4"/>
  <c r="D126" i="1" l="1"/>
  <c r="D125" i="1"/>
  <c r="B52" i="4"/>
  <c r="B58" i="4" s="1"/>
</calcChain>
</file>

<file path=xl/sharedStrings.xml><?xml version="1.0" encoding="utf-8"?>
<sst xmlns="http://schemas.openxmlformats.org/spreadsheetml/2006/main" count="172" uniqueCount="136">
  <si>
    <t>Project Description</t>
  </si>
  <si>
    <t>Project Name</t>
  </si>
  <si>
    <t>Applicant Name</t>
  </si>
  <si>
    <t>Date</t>
  </si>
  <si>
    <t>Neighborhood</t>
  </si>
  <si>
    <t>Project Street Address</t>
  </si>
  <si>
    <t>Type of Project</t>
  </si>
  <si>
    <t>Number of Buildings</t>
  </si>
  <si>
    <t>Developer Equity</t>
  </si>
  <si>
    <t>Replacement Reserve</t>
  </si>
  <si>
    <t>Sources &amp; Uses</t>
  </si>
  <si>
    <t>Sources:</t>
  </si>
  <si>
    <t>Amount</t>
  </si>
  <si>
    <t>Other Source: (Source Name)</t>
  </si>
  <si>
    <t>Property Replacement Reserves</t>
  </si>
  <si>
    <t>Loan Rate</t>
  </si>
  <si>
    <t xml:space="preserve">Uses: </t>
  </si>
  <si>
    <t>Direct Construction Budget</t>
  </si>
  <si>
    <t>Construction Contingency</t>
  </si>
  <si>
    <t>Subtotal: Construction</t>
  </si>
  <si>
    <t xml:space="preserve">Soft Costs: </t>
  </si>
  <si>
    <t>Architecture &amp; Engineering</t>
  </si>
  <si>
    <t>Survey and Permits</t>
  </si>
  <si>
    <t>Clerk of the Works/Owenr's Rep</t>
  </si>
  <si>
    <t>Environmental Engineer</t>
  </si>
  <si>
    <t>Legal</t>
  </si>
  <si>
    <t>Title &amp; Recording</t>
  </si>
  <si>
    <t xml:space="preserve">Accounting </t>
  </si>
  <si>
    <t>Marketing &amp; Rent up</t>
  </si>
  <si>
    <t>RE Taxes (if property not occupied)</t>
  </si>
  <si>
    <t>Insurance</t>
  </si>
  <si>
    <t>Relocation</t>
  </si>
  <si>
    <t xml:space="preserve">Appraisal </t>
  </si>
  <si>
    <t>Construction Loan Interest</t>
  </si>
  <si>
    <t>Construction Loan (If Applicable)</t>
  </si>
  <si>
    <t>Fees: (Describe)</t>
  </si>
  <si>
    <t>Comments</t>
  </si>
  <si>
    <t>Developer Consultant</t>
  </si>
  <si>
    <t>Other:</t>
  </si>
  <si>
    <t>Soft Cost Contingency (2.5% recommended)</t>
  </si>
  <si>
    <t>Subtotal: Soft Costs</t>
  </si>
  <si>
    <t>Capitalized Reserved</t>
  </si>
  <si>
    <t>Subtotal: Acq., Constr., and Soft Costs</t>
  </si>
  <si>
    <t>Rent Schedule:</t>
  </si>
  <si>
    <t>Total</t>
  </si>
  <si>
    <t>Rent</t>
  </si>
  <si>
    <t>SRO</t>
  </si>
  <si>
    <t>0 bedroom</t>
  </si>
  <si>
    <t>1 bedroom</t>
  </si>
  <si>
    <t>2 bedrooms</t>
  </si>
  <si>
    <t>3 bedrooms</t>
  </si>
  <si>
    <t>4 bedrooms</t>
  </si>
  <si>
    <t>Moderate-Income &lt;80% AMI:</t>
  </si>
  <si>
    <t>Middle-Income &lt;110% AMI:</t>
  </si>
  <si>
    <t>Market Rate (unrestricted occupancy):</t>
  </si>
  <si>
    <t>Operating Budget</t>
  </si>
  <si>
    <t>Operating Income</t>
  </si>
  <si>
    <t>Other Income:</t>
  </si>
  <si>
    <t>Commercial</t>
  </si>
  <si>
    <t>Parking</t>
  </si>
  <si>
    <t>Laundry</t>
  </si>
  <si>
    <t>Low Income (Rental Assistance)</t>
  </si>
  <si>
    <t>Vacancy Allowances (percentage):</t>
  </si>
  <si>
    <t>Moderate Income</t>
  </si>
  <si>
    <t>Middle Income</t>
  </si>
  <si>
    <t>Market Rate</t>
  </si>
  <si>
    <t>Number of Units</t>
  </si>
  <si>
    <t>No. Affordable Units</t>
  </si>
  <si>
    <t>Residential</t>
  </si>
  <si>
    <t>Management Fee</t>
  </si>
  <si>
    <t>Payroll, Administrative</t>
  </si>
  <si>
    <t>Payroll Taxes &amp; Benefits, Admin.</t>
  </si>
  <si>
    <t>Audit</t>
  </si>
  <si>
    <t>Marketing</t>
  </si>
  <si>
    <t>Telephone</t>
  </si>
  <si>
    <t>Office Supplies</t>
  </si>
  <si>
    <t>Accounting &amp; Data Processing</t>
  </si>
  <si>
    <t>Subtotal: Administrative</t>
  </si>
  <si>
    <t>Payroll, Maintenance</t>
  </si>
  <si>
    <t>Janitorial Materials</t>
  </si>
  <si>
    <t>Landscaping</t>
  </si>
  <si>
    <t>Decorating (inter. only)</t>
  </si>
  <si>
    <t>Repairs (inter. &amp; ext.)</t>
  </si>
  <si>
    <t>Trash Removal</t>
  </si>
  <si>
    <t>Snow Removal</t>
  </si>
  <si>
    <t>Extermination</t>
  </si>
  <si>
    <t>Recreation</t>
  </si>
  <si>
    <t>Subtotal: Maintenance</t>
  </si>
  <si>
    <t>Security</t>
  </si>
  <si>
    <t>Electricity</t>
  </si>
  <si>
    <t>Natural Gas</t>
  </si>
  <si>
    <t>Oil</t>
  </si>
  <si>
    <t>Water &amp; Sewer</t>
  </si>
  <si>
    <t>Subtotal: Utilities</t>
  </si>
  <si>
    <t>Operating Reserve</t>
  </si>
  <si>
    <t>Real Estate Taxes</t>
  </si>
  <si>
    <t>Other Taxes</t>
  </si>
  <si>
    <t>MIP</t>
  </si>
  <si>
    <t>Subtotal:Taxes, Insurance</t>
  </si>
  <si>
    <t>TOTAL EXPENSES</t>
  </si>
  <si>
    <r>
      <rPr>
        <b/>
        <sz val="11"/>
        <color rgb="FF000000"/>
        <rFont val="Times New Roman"/>
        <family val="1"/>
      </rPr>
      <t>Utilties</t>
    </r>
    <r>
      <rPr>
        <b/>
        <i/>
        <sz val="11"/>
        <color rgb="FF000000"/>
        <rFont val="Times New Roman"/>
        <family val="1"/>
      </rPr>
      <t xml:space="preserve"> </t>
    </r>
    <r>
      <rPr>
        <i/>
        <sz val="11"/>
        <color indexed="8"/>
        <rFont val="Times New Roman"/>
        <family val="1"/>
      </rPr>
      <t>(Paid by Property Owner):</t>
    </r>
  </si>
  <si>
    <t>Replacement Reserve Requirement</t>
  </si>
  <si>
    <t>Operating Reserve Requirement</t>
  </si>
  <si>
    <t>Reserve Requirements:</t>
  </si>
  <si>
    <t xml:space="preserve">   per unit per year</t>
  </si>
  <si>
    <t>Debt Service:</t>
  </si>
  <si>
    <t>Permanent Loan</t>
  </si>
  <si>
    <t>Additional Permanent Loan</t>
  </si>
  <si>
    <t>Permanent Debt: (Existing or New) ________________</t>
  </si>
  <si>
    <t>Operating Income Less Vacancy Allowance</t>
  </si>
  <si>
    <t xml:space="preserve">Total Low Income (Rental Assisted) Rent less Vacancy: </t>
  </si>
  <si>
    <t>Total Moderate Income Rent Less Vacancy</t>
  </si>
  <si>
    <t>Total Middle Income Rent Less Vacancy</t>
  </si>
  <si>
    <t>Total (Other) Income Rent Less Vacancy</t>
  </si>
  <si>
    <t>(Other) Income &lt;____% AMI:</t>
  </si>
  <si>
    <t>Other Income</t>
  </si>
  <si>
    <t>NET OPERATING INCOME</t>
  </si>
  <si>
    <t>Principal Loan Amt</t>
  </si>
  <si>
    <t>PMT</t>
  </si>
  <si>
    <t>No. of Units</t>
  </si>
  <si>
    <t>Rental Assisted Units</t>
  </si>
  <si>
    <t>Total Mo. Rents</t>
  </si>
  <si>
    <t>Operating Expenses (annual)</t>
  </si>
  <si>
    <t>Amortiz Yrs</t>
  </si>
  <si>
    <t>Term Yrs</t>
  </si>
  <si>
    <t>Is there existing debt on the property?</t>
  </si>
  <si>
    <t>Will you be adding new permanent debt?</t>
  </si>
  <si>
    <t>Total Development Cost*</t>
  </si>
  <si>
    <t>Total Permanent Sources*</t>
  </si>
  <si>
    <t>*Line 16 should equal line 57</t>
  </si>
  <si>
    <t>Municipality</t>
  </si>
  <si>
    <t>NSP Funds</t>
  </si>
  <si>
    <t>Developer Overhead (no greater than 10% of line 52)</t>
  </si>
  <si>
    <t>Developer Fee (no greater than 10% of line 52)</t>
  </si>
  <si>
    <t>Subtotal: Pre-Existing Debt on project property</t>
  </si>
  <si>
    <t>Subtotal: New (recent) Acquisition of Project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</si>
</sst>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.000_);_(* \(#,##0.000\);_(* &quot;-&quot;??_);_(@_)"/>
    <numFmt numFmtId="166" formatCode="_(* #,##0_);_(* \(#,##0\);_(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color indexed="8"/>
      <name val="Arial MT"/>
    </font>
    <font>
      <sz val="8"/>
      <color indexed="8"/>
      <name val="Times New Roman"/>
      <family val="1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8"/>
      <color indexed="8"/>
      <name val="Times New Roman"/>
      <family val="1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sz val="11"/>
      <color indexed="8"/>
      <name val="TimesNewRomanPS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/>
    <xf numFmtId="0" fontId="0" fillId="0" borderId="1" xfId="0" applyBorder="1"/>
    <xf numFmtId="44" fontId="0" fillId="0" borderId="0" xfId="1" applyFont="1" applyBorder="1"/>
    <xf numFmtId="44" fontId="1" fillId="0" borderId="1" xfId="1" applyFont="1" applyBorder="1"/>
    <xf numFmtId="44" fontId="1" fillId="0" borderId="0" xfId="1" applyFont="1" applyBorder="1"/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/>
    <xf numFmtId="0" fontId="0" fillId="0" borderId="10" xfId="0" applyBorder="1"/>
    <xf numFmtId="0" fontId="4" fillId="0" borderId="9" xfId="0" applyFont="1" applyBorder="1"/>
    <xf numFmtId="0" fontId="0" fillId="0" borderId="13" xfId="0" applyBorder="1"/>
    <xf numFmtId="0" fontId="0" fillId="0" borderId="15" xfId="0" applyBorder="1"/>
    <xf numFmtId="0" fontId="0" fillId="3" borderId="7" xfId="0" applyFill="1" applyBorder="1"/>
    <xf numFmtId="0" fontId="0" fillId="3" borderId="8" xfId="0" applyFill="1" applyBorder="1"/>
    <xf numFmtId="0" fontId="0" fillId="2" borderId="18" xfId="0" applyFill="1" applyBorder="1"/>
    <xf numFmtId="0" fontId="0" fillId="2" borderId="19" xfId="0" applyFill="1" applyBorder="1"/>
    <xf numFmtId="0" fontId="0" fillId="0" borderId="14" xfId="0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4" borderId="1" xfId="0" applyFill="1" applyBorder="1"/>
    <xf numFmtId="0" fontId="7" fillId="7" borderId="0" xfId="3" applyFont="1" applyFill="1"/>
    <xf numFmtId="0" fontId="9" fillId="7" borderId="0" xfId="3" applyFont="1" applyFill="1"/>
    <xf numFmtId="0" fontId="12" fillId="7" borderId="27" xfId="3" applyFont="1" applyFill="1" applyBorder="1"/>
    <xf numFmtId="0" fontId="12" fillId="7" borderId="25" xfId="3" applyFont="1" applyFill="1" applyBorder="1"/>
    <xf numFmtId="5" fontId="7" fillId="7" borderId="0" xfId="3" applyNumberFormat="1" applyFont="1" applyFill="1"/>
    <xf numFmtId="5" fontId="12" fillId="7" borderId="20" xfId="3" applyNumberFormat="1" applyFont="1" applyFill="1" applyBorder="1" applyAlignment="1" applyProtection="1">
      <alignment horizontal="right"/>
      <protection locked="0"/>
    </xf>
    <xf numFmtId="5" fontId="12" fillId="7" borderId="21" xfId="3" applyNumberFormat="1" applyFont="1" applyFill="1" applyBorder="1" applyAlignment="1" applyProtection="1">
      <alignment horizontal="right"/>
      <protection locked="0"/>
    </xf>
    <xf numFmtId="0" fontId="8" fillId="7" borderId="2" xfId="3" applyFont="1" applyFill="1" applyBorder="1" applyAlignment="1">
      <alignment horizontal="center"/>
    </xf>
    <xf numFmtId="0" fontId="8" fillId="7" borderId="4" xfId="3" applyFont="1" applyFill="1" applyBorder="1" applyAlignment="1">
      <alignment horizontal="center"/>
    </xf>
    <xf numFmtId="5" fontId="12" fillId="7" borderId="21" xfId="3" applyNumberFormat="1" applyFont="1" applyFill="1" applyBorder="1"/>
    <xf numFmtId="0" fontId="8" fillId="4" borderId="0" xfId="3" applyFont="1" applyFill="1" applyAlignment="1">
      <alignment horizontal="center"/>
    </xf>
    <xf numFmtId="0" fontId="0" fillId="0" borderId="5" xfId="0" applyBorder="1"/>
    <xf numFmtId="0" fontId="8" fillId="7" borderId="29" xfId="3" applyFont="1" applyFill="1" applyBorder="1" applyAlignment="1">
      <alignment horizontal="center"/>
    </xf>
    <xf numFmtId="0" fontId="0" fillId="0" borderId="29" xfId="0" applyBorder="1"/>
    <xf numFmtId="0" fontId="9" fillId="7" borderId="0" xfId="0" applyFont="1" applyFill="1"/>
    <xf numFmtId="0" fontId="12" fillId="7" borderId="27" xfId="0" applyFont="1" applyFill="1" applyBorder="1"/>
    <xf numFmtId="0" fontId="12" fillId="7" borderId="25" xfId="0" applyFont="1" applyFill="1" applyBorder="1"/>
    <xf numFmtId="5" fontId="12" fillId="7" borderId="20" xfId="0" applyNumberFormat="1" applyFont="1" applyFill="1" applyBorder="1" applyAlignment="1" applyProtection="1">
      <alignment horizontal="right"/>
      <protection locked="0"/>
    </xf>
    <xf numFmtId="0" fontId="12" fillId="7" borderId="0" xfId="0" applyFont="1" applyFill="1"/>
    <xf numFmtId="0" fontId="0" fillId="4" borderId="0" xfId="0" applyFill="1"/>
    <xf numFmtId="0" fontId="7" fillId="4" borderId="0" xfId="0" applyFont="1" applyFill="1"/>
    <xf numFmtId="9" fontId="0" fillId="0" borderId="1" xfId="2" applyFont="1" applyBorder="1"/>
    <xf numFmtId="0" fontId="6" fillId="7" borderId="0" xfId="0" applyFont="1" applyFill="1"/>
    <xf numFmtId="0" fontId="8" fillId="7" borderId="0" xfId="0" applyFont="1" applyFill="1" applyAlignment="1">
      <alignment horizontal="center"/>
    </xf>
    <xf numFmtId="0" fontId="8" fillId="7" borderId="0" xfId="0" applyFont="1" applyFill="1"/>
    <xf numFmtId="5" fontId="12" fillId="6" borderId="20" xfId="0" applyNumberFormat="1" applyFont="1" applyFill="1" applyBorder="1"/>
    <xf numFmtId="5" fontId="12" fillId="5" borderId="20" xfId="0" applyNumberFormat="1" applyFont="1" applyFill="1" applyBorder="1" applyProtection="1">
      <protection locked="0"/>
    </xf>
    <xf numFmtId="5" fontId="14" fillId="0" borderId="20" xfId="0" applyNumberFormat="1" applyFont="1" applyBorder="1" applyProtection="1">
      <protection locked="0"/>
    </xf>
    <xf numFmtId="0" fontId="9" fillId="7" borderId="0" xfId="0" applyFont="1" applyFill="1" applyProtection="1">
      <protection locked="0"/>
    </xf>
    <xf numFmtId="0" fontId="10" fillId="7" borderId="0" xfId="0" applyFont="1" applyFill="1"/>
    <xf numFmtId="0" fontId="11" fillId="7" borderId="0" xfId="0" applyFont="1" applyFill="1"/>
    <xf numFmtId="0" fontId="6" fillId="7" borderId="24" xfId="0" applyFont="1" applyFill="1" applyBorder="1"/>
    <xf numFmtId="0" fontId="13" fillId="7" borderId="0" xfId="0" applyFont="1" applyFill="1"/>
    <xf numFmtId="0" fontId="12" fillId="7" borderId="28" xfId="0" applyFont="1" applyFill="1" applyBorder="1"/>
    <xf numFmtId="164" fontId="12" fillId="5" borderId="1" xfId="0" applyNumberFormat="1" applyFont="1" applyFill="1" applyBorder="1" applyProtection="1">
      <protection locked="0"/>
    </xf>
    <xf numFmtId="0" fontId="17" fillId="0" borderId="0" xfId="0" applyFont="1"/>
    <xf numFmtId="0" fontId="18" fillId="0" borderId="0" xfId="0" applyFont="1"/>
    <xf numFmtId="0" fontId="0" fillId="0" borderId="10" xfId="0" applyBorder="1" applyAlignment="1">
      <alignment horizontal="center"/>
    </xf>
    <xf numFmtId="0" fontId="0" fillId="4" borderId="11" xfId="0" applyFill="1" applyBorder="1"/>
    <xf numFmtId="44" fontId="0" fillId="0" borderId="1" xfId="1" applyFont="1" applyBorder="1"/>
    <xf numFmtId="5" fontId="2" fillId="0" borderId="1" xfId="1" applyNumberFormat="1" applyFont="1" applyBorder="1"/>
    <xf numFmtId="0" fontId="3" fillId="0" borderId="0" xfId="0" applyFont="1"/>
    <xf numFmtId="5" fontId="0" fillId="0" borderId="0" xfId="0" applyNumberFormat="1"/>
    <xf numFmtId="0" fontId="12" fillId="7" borderId="0" xfId="3" applyFont="1" applyFill="1"/>
    <xf numFmtId="0" fontId="12" fillId="7" borderId="35" xfId="3" applyFont="1" applyFill="1" applyBorder="1"/>
    <xf numFmtId="5" fontId="12" fillId="7" borderId="36" xfId="3" applyNumberFormat="1" applyFont="1" applyFill="1" applyBorder="1" applyAlignment="1" applyProtection="1">
      <alignment horizontal="right"/>
      <protection locked="0"/>
    </xf>
    <xf numFmtId="5" fontId="12" fillId="8" borderId="1" xfId="3" applyNumberFormat="1" applyFont="1" applyFill="1" applyBorder="1" applyAlignment="1" applyProtection="1">
      <alignment horizontal="right"/>
      <protection locked="0"/>
    </xf>
    <xf numFmtId="5" fontId="12" fillId="7" borderId="36" xfId="0" applyNumberFormat="1" applyFont="1" applyFill="1" applyBorder="1" applyAlignment="1" applyProtection="1">
      <alignment horizontal="right"/>
      <protection locked="0"/>
    </xf>
    <xf numFmtId="166" fontId="12" fillId="7" borderId="21" xfId="7" applyNumberFormat="1" applyFont="1" applyFill="1" applyBorder="1" applyAlignment="1" applyProtection="1">
      <alignment horizontal="right"/>
      <protection locked="0"/>
    </xf>
    <xf numFmtId="166" fontId="12" fillId="7" borderId="20" xfId="7" applyNumberFormat="1" applyFont="1" applyFill="1" applyBorder="1" applyAlignment="1" applyProtection="1">
      <alignment horizontal="right"/>
      <protection locked="0"/>
    </xf>
    <xf numFmtId="166" fontId="12" fillId="7" borderId="36" xfId="7" applyNumberFormat="1" applyFont="1" applyFill="1" applyBorder="1" applyAlignment="1" applyProtection="1">
      <alignment horizontal="right"/>
      <protection locked="0"/>
    </xf>
    <xf numFmtId="166" fontId="12" fillId="8" borderId="1" xfId="7" applyNumberFormat="1" applyFont="1" applyFill="1" applyBorder="1" applyAlignment="1" applyProtection="1">
      <alignment horizontal="right"/>
      <protection locked="0"/>
    </xf>
    <xf numFmtId="166" fontId="7" fillId="7" borderId="0" xfId="7" applyNumberFormat="1" applyFont="1" applyFill="1" applyAlignment="1" applyProtection="1">
      <alignment horizontal="right"/>
    </xf>
    <xf numFmtId="166" fontId="8" fillId="4" borderId="0" xfId="7" applyNumberFormat="1" applyFont="1" applyFill="1" applyBorder="1" applyAlignment="1" applyProtection="1">
      <alignment horizontal="center"/>
    </xf>
    <xf numFmtId="166" fontId="0" fillId="0" borderId="0" xfId="7" applyNumberFormat="1" applyFont="1"/>
    <xf numFmtId="166" fontId="9" fillId="4" borderId="0" xfId="7" applyNumberFormat="1" applyFont="1" applyFill="1"/>
    <xf numFmtId="0" fontId="10" fillId="7" borderId="26" xfId="3" applyFont="1" applyFill="1" applyBorder="1"/>
    <xf numFmtId="165" fontId="12" fillId="6" borderId="20" xfId="7" applyNumberFormat="1" applyFont="1" applyFill="1" applyBorder="1"/>
    <xf numFmtId="5" fontId="12" fillId="0" borderId="20" xfId="0" applyNumberFormat="1" applyFont="1" applyBorder="1" applyProtection="1">
      <protection locked="0"/>
    </xf>
    <xf numFmtId="0" fontId="2" fillId="0" borderId="0" xfId="0" applyFont="1" applyAlignment="1">
      <alignment horizontal="center"/>
    </xf>
    <xf numFmtId="5" fontId="12" fillId="5" borderId="36" xfId="0" applyNumberFormat="1" applyFont="1" applyFill="1" applyBorder="1" applyProtection="1">
      <protection locked="0"/>
    </xf>
    <xf numFmtId="165" fontId="12" fillId="6" borderId="1" xfId="7" applyNumberFormat="1" applyFont="1" applyFill="1" applyBorder="1"/>
    <xf numFmtId="0" fontId="19" fillId="0" borderId="37" xfId="0" applyFont="1" applyBorder="1" applyAlignment="1">
      <alignment horizontal="center"/>
    </xf>
    <xf numFmtId="165" fontId="12" fillId="6" borderId="23" xfId="7" applyNumberFormat="1" applyFont="1" applyFill="1" applyBorder="1"/>
    <xf numFmtId="5" fontId="12" fillId="5" borderId="38" xfId="0" applyNumberFormat="1" applyFont="1" applyFill="1" applyBorder="1" applyProtection="1">
      <protection locked="0"/>
    </xf>
    <xf numFmtId="165" fontId="12" fillId="6" borderId="39" xfId="7" applyNumberFormat="1" applyFont="1" applyFill="1" applyBorder="1"/>
    <xf numFmtId="0" fontId="22" fillId="2" borderId="17" xfId="0" applyFont="1" applyFill="1" applyBorder="1"/>
    <xf numFmtId="0" fontId="22" fillId="3" borderId="6" xfId="0" applyFont="1" applyFill="1" applyBorder="1"/>
    <xf numFmtId="0" fontId="23" fillId="0" borderId="9" xfId="0" applyFont="1" applyBorder="1"/>
    <xf numFmtId="0" fontId="23" fillId="0" borderId="10" xfId="0" applyFont="1" applyBorder="1"/>
    <xf numFmtId="0" fontId="21" fillId="0" borderId="32" xfId="0" applyFont="1" applyBorder="1"/>
    <xf numFmtId="0" fontId="23" fillId="0" borderId="11" xfId="0" applyFont="1" applyBorder="1"/>
    <xf numFmtId="0" fontId="21" fillId="0" borderId="9" xfId="0" applyFont="1" applyBorder="1"/>
    <xf numFmtId="0" fontId="21" fillId="0" borderId="33" xfId="0" applyFont="1" applyBorder="1"/>
    <xf numFmtId="0" fontId="23" fillId="0" borderId="16" xfId="0" applyFont="1" applyBorder="1"/>
    <xf numFmtId="0" fontId="2" fillId="0" borderId="10" xfId="0" applyFont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21" fillId="0" borderId="31" xfId="0" applyFont="1" applyBorder="1" applyAlignment="1">
      <alignment horizontal="center"/>
    </xf>
    <xf numFmtId="0" fontId="0" fillId="0" borderId="1" xfId="0" applyBorder="1"/>
    <xf numFmtId="0" fontId="0" fillId="0" borderId="11" xfId="0" applyBorder="1"/>
    <xf numFmtId="0" fontId="0" fillId="0" borderId="14" xfId="0" applyBorder="1"/>
    <xf numFmtId="0" fontId="0" fillId="0" borderId="16" xfId="0" applyBorder="1"/>
    <xf numFmtId="0" fontId="0" fillId="0" borderId="3" xfId="0" applyBorder="1"/>
    <xf numFmtId="0" fontId="0" fillId="0" borderId="12" xfId="0" applyBorder="1"/>
    <xf numFmtId="0" fontId="0" fillId="0" borderId="0" xfId="0"/>
    <xf numFmtId="0" fontId="0" fillId="0" borderId="10" xfId="0" applyBorder="1"/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6" fillId="5" borderId="22" xfId="0" applyFont="1" applyFill="1" applyBorder="1" applyProtection="1">
      <protection locked="0"/>
    </xf>
    <xf numFmtId="0" fontId="0" fillId="0" borderId="23" xfId="0" applyBorder="1"/>
    <xf numFmtId="0" fontId="12" fillId="5" borderId="1" xfId="0" applyFont="1" applyFill="1" applyBorder="1" applyAlignment="1" applyProtection="1">
      <alignment horizontal="left"/>
      <protection locked="0"/>
    </xf>
    <xf numFmtId="0" fontId="12" fillId="5" borderId="22" xfId="0" applyFont="1" applyFill="1" applyBorder="1" applyAlignment="1" applyProtection="1">
      <alignment horizontal="center"/>
      <protection locked="0"/>
    </xf>
    <xf numFmtId="0" fontId="12" fillId="5" borderId="23" xfId="0" applyFont="1" applyFill="1" applyBorder="1" applyAlignment="1" applyProtection="1">
      <alignment horizontal="center"/>
      <protection locked="0"/>
    </xf>
    <xf numFmtId="0" fontId="20" fillId="0" borderId="0" xfId="0" applyFont="1" applyAlignment="1">
      <alignment horizontal="center"/>
    </xf>
    <xf numFmtId="0" fontId="21" fillId="0" borderId="5" xfId="0" applyFont="1" applyBorder="1" applyAlignment="1">
      <alignment horizontal="center"/>
    </xf>
    <xf numFmtId="0" fontId="12" fillId="8" borderId="3" xfId="3" applyFont="1" applyFill="1" applyBorder="1" applyAlignment="1">
      <alignment horizontal="left" wrapText="1"/>
    </xf>
    <xf numFmtId="0" fontId="12" fillId="8" borderId="34" xfId="3" applyFont="1" applyFill="1" applyBorder="1" applyAlignment="1">
      <alignment horizontal="left" wrapText="1"/>
    </xf>
    <xf numFmtId="0" fontId="12" fillId="8" borderId="37" xfId="3" applyFont="1" applyFill="1" applyBorder="1" applyAlignment="1">
      <alignment horizontal="left" wrapText="1"/>
    </xf>
    <xf numFmtId="0" fontId="12" fillId="8" borderId="1" xfId="3" applyFont="1" applyFill="1" applyBorder="1"/>
    <xf numFmtId="0" fontId="2" fillId="0" borderId="1" xfId="0" applyFont="1" applyBorder="1"/>
    <xf numFmtId="0" fontId="9" fillId="7" borderId="3" xfId="3" applyFont="1" applyFill="1" applyBorder="1"/>
    <xf numFmtId="0" fontId="9" fillId="7" borderId="34" xfId="3" applyFont="1" applyFill="1" applyBorder="1"/>
    <xf numFmtId="0" fontId="9" fillId="7" borderId="37" xfId="3" applyFont="1" applyFill="1" applyBorder="1"/>
    <xf numFmtId="0" fontId="2" fillId="0" borderId="0" xfId="0" applyFont="1"/>
    <xf numFmtId="0" fontId="21" fillId="0" borderId="0" xfId="0" applyFont="1" applyAlignment="1">
      <alignment horizontal="center"/>
    </xf>
    <xf numFmtId="0" fontId="22" fillId="0" borderId="0" xfId="0" applyFont="1"/>
  </cellXfs>
  <cellStyles count="8">
    <cellStyle name="Comma" xfId="7" builtinId="3"/>
    <cellStyle name="Comma 2" xfId="4" xr:uid="{BAE6C98A-FFAD-4AB1-8AAD-E0FA0E0B1D68}"/>
    <cellStyle name="Currency" xfId="1" builtinId="4"/>
    <cellStyle name="Currency 2" xfId="5" xr:uid="{B53550AC-4444-4533-B8AE-430C3E574CCC}"/>
    <cellStyle name="Normal" xfId="0" builtinId="0"/>
    <cellStyle name="Normal 2" xfId="3" xr:uid="{3E242C35-C875-468E-BE48-4894A03AE2F3}"/>
    <cellStyle name="Percent" xfId="2" builtinId="5"/>
    <cellStyle name="Percent 2" xfId="6" xr:uid="{BDD02DBE-8DC5-474D-8314-FC33110D252E}"/>
  </cellStyles>
  <dxfs count="2">
    <dxf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_BSE\Downloads\OneStop_Application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Description"/>
      <sheetName val="2. Dev. Team"/>
      <sheetName val="3. Sources Uses"/>
      <sheetName val="4. Operating"/>
      <sheetName val="5. Tax Credits"/>
      <sheetName val="6. Exhibits"/>
      <sheetName val="7. Signature"/>
      <sheetName val="Output"/>
      <sheetName val="Check"/>
      <sheetName val="Exhibit 11"/>
      <sheetName val="Exhibit31A"/>
      <sheetName val="Exhibit31B"/>
      <sheetName val="Lists"/>
      <sheetName val="Income Limits"/>
      <sheetName val="Fair Market Rents"/>
      <sheetName val="QCTs"/>
      <sheetName val="Other Information"/>
      <sheetName val="ScratchPad"/>
      <sheetName val="FAQs"/>
      <sheetName val="What's New"/>
      <sheetName val="List of Exhibits"/>
    </sheetNames>
    <sheetDataSet>
      <sheetData sheetId="0">
        <row r="66">
          <cell r="C66" t="str">
            <v>SRO</v>
          </cell>
        </row>
        <row r="67">
          <cell r="C67" t="str">
            <v>0 bedroom</v>
          </cell>
        </row>
        <row r="68">
          <cell r="C68" t="str">
            <v>1 bedroom</v>
          </cell>
        </row>
        <row r="69">
          <cell r="C69" t="str">
            <v>2 bedrooms</v>
          </cell>
        </row>
        <row r="70">
          <cell r="C70" t="str">
            <v>3 bedrooms</v>
          </cell>
        </row>
        <row r="71">
          <cell r="C71" t="str">
            <v>4 bedrooms</v>
          </cell>
        </row>
        <row r="145">
          <cell r="F145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A83A6-8849-4C32-A891-22D00CD9D3B7}">
  <dimension ref="A1:B19"/>
  <sheetViews>
    <sheetView workbookViewId="0">
      <selection activeCell="B19" sqref="B19"/>
    </sheetView>
  </sheetViews>
  <sheetFormatPr defaultRowHeight="15"/>
  <cols>
    <col min="1" max="1" width="49.140625" bestFit="1" customWidth="1"/>
    <col min="2" max="2" width="55.28515625" customWidth="1"/>
  </cols>
  <sheetData>
    <row r="1" spans="1:2" ht="19.5" thickBot="1">
      <c r="A1" s="97" t="s">
        <v>0</v>
      </c>
      <c r="B1" s="98"/>
    </row>
    <row r="2" spans="1:2" ht="18.75">
      <c r="A2" s="89"/>
      <c r="B2" s="90"/>
    </row>
    <row r="3" spans="1:2" ht="18.75">
      <c r="A3" s="91" t="s">
        <v>1</v>
      </c>
      <c r="B3" s="92"/>
    </row>
    <row r="4" spans="1:2" ht="18.75">
      <c r="A4" s="91" t="s">
        <v>2</v>
      </c>
      <c r="B4" s="92"/>
    </row>
    <row r="5" spans="1:2" ht="18.75">
      <c r="A5" s="91" t="s">
        <v>3</v>
      </c>
      <c r="B5" s="92"/>
    </row>
    <row r="6" spans="1:2" ht="9.75" customHeight="1">
      <c r="A6" s="93"/>
      <c r="B6" s="90"/>
    </row>
    <row r="7" spans="1:2" ht="18.75">
      <c r="A7" s="91" t="s">
        <v>5</v>
      </c>
      <c r="B7" s="92"/>
    </row>
    <row r="8" spans="1:2" ht="18.75">
      <c r="A8" s="91" t="s">
        <v>4</v>
      </c>
      <c r="B8" s="92"/>
    </row>
    <row r="9" spans="1:2" ht="8.25" customHeight="1">
      <c r="A9" s="93"/>
      <c r="B9" s="90"/>
    </row>
    <row r="10" spans="1:2" ht="18.75">
      <c r="A10" s="91" t="s">
        <v>130</v>
      </c>
      <c r="B10" s="92"/>
    </row>
    <row r="11" spans="1:2" ht="9" customHeight="1">
      <c r="A11" s="93"/>
      <c r="B11" s="90"/>
    </row>
    <row r="12" spans="1:2" ht="18.75">
      <c r="A12" s="91" t="s">
        <v>6</v>
      </c>
      <c r="B12" s="92"/>
    </row>
    <row r="13" spans="1:2" ht="18.75">
      <c r="A13" s="91" t="s">
        <v>7</v>
      </c>
      <c r="B13" s="92"/>
    </row>
    <row r="14" spans="1:2" ht="18.75">
      <c r="A14" s="91" t="s">
        <v>66</v>
      </c>
      <c r="B14" s="92"/>
    </row>
    <row r="15" spans="1:2" ht="18.75">
      <c r="A15" s="91" t="s">
        <v>67</v>
      </c>
      <c r="B15" s="92"/>
    </row>
    <row r="16" spans="1:2" ht="9" customHeight="1">
      <c r="A16" s="89"/>
      <c r="B16" s="90"/>
    </row>
    <row r="17" spans="1:2" ht="18.75">
      <c r="A17" s="91" t="s">
        <v>125</v>
      </c>
      <c r="B17" s="92"/>
    </row>
    <row r="18" spans="1:2" ht="7.5" customHeight="1">
      <c r="A18" s="93"/>
      <c r="B18" s="90"/>
    </row>
    <row r="19" spans="1:2" ht="19.5" thickBot="1">
      <c r="A19" s="94" t="s">
        <v>126</v>
      </c>
      <c r="B19" s="95"/>
    </row>
  </sheetData>
  <mergeCells count="1">
    <mergeCell ref="A1:B1"/>
  </mergeCells>
  <dataValidations count="4">
    <dataValidation type="list" allowBlank="1" showInputMessage="1" showErrorMessage="1" promptTitle="Gateway City" sqref="B10" xr:uid="{BB7E0F3A-AED5-4381-9DC5-D0C16A040B52}">
      <formula1>"Attleboro, Barnstable, Brockton, Chelsea, Chicopee, Everett, Fall River, Fitchburg, Haverhill, Holyoke, Lawrence, Leominster, Lowell, Lynn, Malden, Methuen, Bedford, Peabody, Pittsfield, Quincy, Revere, Salem, Springfield, Taunton, Westfield, Worcester"</formula1>
    </dataValidation>
    <dataValidation type="list" allowBlank="1" showInputMessage="1" showErrorMessage="1" sqref="B12" xr:uid="{FEEFE650-1557-45B3-A450-10D97734FFE1}">
      <formula1>"Rehab of Existing Housing, Adaptive Reuse of nonresidential structure"</formula1>
    </dataValidation>
    <dataValidation type="list" allowBlank="1" showInputMessage="1" showErrorMessage="1" sqref="B19" xr:uid="{A61E5452-A6A3-4A8B-85A6-5C75D0569446}">
      <formula1>"Yes existing loan will be increased, Yes adding a new perm loan, No"</formula1>
    </dataValidation>
    <dataValidation type="list" allowBlank="1" showInputMessage="1" showErrorMessage="1" sqref="B17" xr:uid="{8070717C-8C90-4C70-B617-BE47D28E0D5E}">
      <formula1>"Yes, No"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50ACD-3210-452E-A4FB-B2842E242BF7}">
  <dimension ref="A1:F61"/>
  <sheetViews>
    <sheetView tabSelected="1" topLeftCell="A28" workbookViewId="0">
      <selection activeCell="I45" sqref="I45"/>
    </sheetView>
  </sheetViews>
  <sheetFormatPr defaultRowHeight="15"/>
  <cols>
    <col min="1" max="1" width="51.85546875" bestFit="1" customWidth="1"/>
    <col min="2" max="2" width="17.7109375" bestFit="1" customWidth="1"/>
    <col min="3" max="3" width="9.85546875" customWidth="1"/>
    <col min="4" max="4" width="11.42578125" bestFit="1" customWidth="1"/>
    <col min="5" max="5" width="10.28515625" customWidth="1"/>
    <col min="6" max="6" width="15.42578125" customWidth="1"/>
  </cols>
  <sheetData>
    <row r="1" spans="1:6" ht="15.75" thickBot="1">
      <c r="A1" s="8"/>
      <c r="E1" s="9"/>
    </row>
    <row r="2" spans="1:6" ht="19.5" thickBot="1">
      <c r="A2" s="109" t="s">
        <v>10</v>
      </c>
      <c r="B2" s="110"/>
      <c r="C2" s="110"/>
      <c r="D2" s="110"/>
      <c r="E2" s="111"/>
      <c r="F2" s="1"/>
    </row>
    <row r="3" spans="1:6" ht="15.75" thickBot="1">
      <c r="A3" s="6"/>
      <c r="B3" s="7"/>
      <c r="C3" s="7"/>
      <c r="D3" s="7"/>
      <c r="E3" s="58"/>
    </row>
    <row r="4" spans="1:6" ht="15.75">
      <c r="A4" s="87" t="s">
        <v>11</v>
      </c>
      <c r="B4" s="15"/>
      <c r="C4" s="15"/>
      <c r="D4" s="15"/>
      <c r="E4" s="16"/>
    </row>
    <row r="5" spans="1:6" ht="15.75" thickBot="1">
      <c r="A5" s="11"/>
      <c r="B5" s="17" t="s">
        <v>117</v>
      </c>
      <c r="C5" s="18" t="s">
        <v>15</v>
      </c>
      <c r="D5" s="18" t="s">
        <v>123</v>
      </c>
      <c r="E5" s="19" t="s">
        <v>124</v>
      </c>
      <c r="F5" s="83" t="s">
        <v>118</v>
      </c>
    </row>
    <row r="6" spans="1:6">
      <c r="A6" s="8" t="s">
        <v>108</v>
      </c>
      <c r="B6" s="47"/>
      <c r="C6" s="47"/>
      <c r="D6" s="47"/>
      <c r="E6" s="85"/>
      <c r="F6" s="84" t="e">
        <f>PMT(-C6/12,-D6*12,B6)</f>
        <v>#NUM!</v>
      </c>
    </row>
    <row r="7" spans="1:6">
      <c r="A7" s="8" t="s">
        <v>108</v>
      </c>
      <c r="B7" s="47"/>
      <c r="C7" s="47"/>
      <c r="D7" s="47"/>
      <c r="E7" s="85"/>
      <c r="F7" s="84" t="e">
        <f t="shared" ref="F7:F8" si="0">PMT(C7/12,D7*12,B7)</f>
        <v>#NUM!</v>
      </c>
    </row>
    <row r="8" spans="1:6">
      <c r="A8" s="8" t="s">
        <v>108</v>
      </c>
      <c r="B8" s="47"/>
      <c r="C8" s="47"/>
      <c r="D8" s="47"/>
      <c r="E8" s="85"/>
      <c r="F8" s="84" t="e">
        <f t="shared" si="0"/>
        <v>#NUM!</v>
      </c>
    </row>
    <row r="9" spans="1:6">
      <c r="A9" s="8" t="s">
        <v>8</v>
      </c>
      <c r="B9" s="47"/>
      <c r="E9" s="9"/>
    </row>
    <row r="10" spans="1:6">
      <c r="A10" s="8" t="s">
        <v>14</v>
      </c>
      <c r="B10" s="47"/>
      <c r="E10" s="9"/>
    </row>
    <row r="11" spans="1:6" ht="8.25" customHeight="1">
      <c r="A11" s="8"/>
      <c r="B11" s="4"/>
      <c r="E11" s="9"/>
    </row>
    <row r="12" spans="1:6">
      <c r="A12" s="8" t="s">
        <v>131</v>
      </c>
      <c r="B12" s="47"/>
      <c r="E12" s="9"/>
    </row>
    <row r="13" spans="1:6">
      <c r="A13" s="8" t="s">
        <v>13</v>
      </c>
      <c r="B13" s="47"/>
      <c r="E13" s="9"/>
    </row>
    <row r="14" spans="1:6">
      <c r="A14" s="8" t="s">
        <v>13</v>
      </c>
      <c r="B14" s="47"/>
      <c r="E14" s="9"/>
    </row>
    <row r="15" spans="1:6">
      <c r="A15" s="8"/>
      <c r="B15" s="4"/>
      <c r="E15" s="9"/>
    </row>
    <row r="16" spans="1:6">
      <c r="A16" s="8" t="s">
        <v>128</v>
      </c>
      <c r="B16" s="78">
        <f>SUM(B1:B15)</f>
        <v>0</v>
      </c>
      <c r="E16" s="9"/>
    </row>
    <row r="17" spans="1:5">
      <c r="A17" s="8"/>
      <c r="E17" s="9"/>
    </row>
    <row r="18" spans="1:5">
      <c r="A18" s="8" t="s">
        <v>34</v>
      </c>
      <c r="B18" s="47"/>
      <c r="C18" s="47"/>
      <c r="D18" s="20"/>
      <c r="E18" s="59"/>
    </row>
    <row r="19" spans="1:5" ht="15.75" thickBot="1">
      <c r="A19" s="8"/>
      <c r="E19" s="9"/>
    </row>
    <row r="20" spans="1:5" ht="16.5" thickBot="1">
      <c r="A20" s="88" t="s">
        <v>16</v>
      </c>
      <c r="B20" s="13"/>
      <c r="C20" s="13"/>
      <c r="D20" s="13"/>
      <c r="E20" s="14"/>
    </row>
    <row r="21" spans="1:5">
      <c r="A21" s="8"/>
      <c r="B21" s="80" t="s">
        <v>12</v>
      </c>
      <c r="D21" s="112" t="s">
        <v>36</v>
      </c>
      <c r="E21" s="113"/>
    </row>
    <row r="22" spans="1:5">
      <c r="A22" s="8" t="s">
        <v>134</v>
      </c>
      <c r="B22" s="82"/>
      <c r="D22" s="80"/>
      <c r="E22" s="96"/>
    </row>
    <row r="23" spans="1:5">
      <c r="A23" s="8" t="s">
        <v>135</v>
      </c>
      <c r="B23" s="82"/>
      <c r="D23" s="107"/>
      <c r="E23" s="108"/>
    </row>
    <row r="24" spans="1:5" ht="9.75" customHeight="1">
      <c r="A24" s="8"/>
      <c r="B24" s="5"/>
      <c r="E24" s="9"/>
    </row>
    <row r="25" spans="1:5">
      <c r="A25" s="8" t="s">
        <v>17</v>
      </c>
      <c r="B25" s="47"/>
      <c r="D25" s="103"/>
      <c r="E25" s="104"/>
    </row>
    <row r="26" spans="1:5">
      <c r="A26" s="8" t="s">
        <v>18</v>
      </c>
      <c r="B26" s="81"/>
      <c r="D26" s="103"/>
      <c r="E26" s="104"/>
    </row>
    <row r="27" spans="1:5">
      <c r="A27" s="8" t="s">
        <v>19</v>
      </c>
      <c r="B27" s="82">
        <f>SUM(B25:B26)</f>
        <v>0</v>
      </c>
      <c r="D27" s="103"/>
      <c r="E27" s="104"/>
    </row>
    <row r="28" spans="1:5" ht="8.25" customHeight="1">
      <c r="A28" s="8"/>
      <c r="B28" s="5"/>
      <c r="E28" s="9"/>
    </row>
    <row r="29" spans="1:5">
      <c r="A29" s="10" t="s">
        <v>20</v>
      </c>
      <c r="B29" s="5"/>
      <c r="E29" s="9"/>
    </row>
    <row r="30" spans="1:5" ht="7.5" customHeight="1">
      <c r="A30" s="8"/>
      <c r="B30" s="5"/>
      <c r="E30" s="9"/>
    </row>
    <row r="31" spans="1:5">
      <c r="A31" s="8" t="s">
        <v>21</v>
      </c>
      <c r="B31" s="47"/>
      <c r="D31" s="99"/>
      <c r="E31" s="100"/>
    </row>
    <row r="32" spans="1:5">
      <c r="A32" s="8" t="s">
        <v>22</v>
      </c>
      <c r="B32" s="47"/>
      <c r="D32" s="99"/>
      <c r="E32" s="100"/>
    </row>
    <row r="33" spans="1:5">
      <c r="A33" s="8" t="s">
        <v>23</v>
      </c>
      <c r="B33" s="47"/>
      <c r="D33" s="99"/>
      <c r="E33" s="100"/>
    </row>
    <row r="34" spans="1:5">
      <c r="A34" s="8" t="s">
        <v>24</v>
      </c>
      <c r="B34" s="47"/>
      <c r="D34" s="99"/>
      <c r="E34" s="100"/>
    </row>
    <row r="35" spans="1:5">
      <c r="A35" s="8" t="s">
        <v>25</v>
      </c>
      <c r="B35" s="47"/>
      <c r="D35" s="99"/>
      <c r="E35" s="100"/>
    </row>
    <row r="36" spans="1:5">
      <c r="A36" s="8" t="s">
        <v>26</v>
      </c>
      <c r="B36" s="47"/>
      <c r="D36" s="99"/>
      <c r="E36" s="100"/>
    </row>
    <row r="37" spans="1:5">
      <c r="A37" s="8" t="s">
        <v>27</v>
      </c>
      <c r="B37" s="47"/>
      <c r="D37" s="99"/>
      <c r="E37" s="100"/>
    </row>
    <row r="38" spans="1:5">
      <c r="A38" s="8" t="s">
        <v>28</v>
      </c>
      <c r="B38" s="47"/>
      <c r="D38" s="99"/>
      <c r="E38" s="100"/>
    </row>
    <row r="39" spans="1:5">
      <c r="A39" s="8" t="s">
        <v>29</v>
      </c>
      <c r="B39" s="47"/>
      <c r="D39" s="99"/>
      <c r="E39" s="100"/>
    </row>
    <row r="40" spans="1:5">
      <c r="A40" s="8" t="s">
        <v>30</v>
      </c>
      <c r="B40" s="47"/>
      <c r="D40" s="99"/>
      <c r="E40" s="100"/>
    </row>
    <row r="41" spans="1:5">
      <c r="A41" s="8" t="s">
        <v>31</v>
      </c>
      <c r="B41" s="47"/>
      <c r="D41" s="99"/>
      <c r="E41" s="100"/>
    </row>
    <row r="42" spans="1:5">
      <c r="A42" s="8" t="s">
        <v>32</v>
      </c>
      <c r="B42" s="47"/>
      <c r="D42" s="99"/>
      <c r="E42" s="100"/>
    </row>
    <row r="43" spans="1:5">
      <c r="A43" s="8" t="s">
        <v>33</v>
      </c>
      <c r="B43" s="47"/>
      <c r="D43" s="99"/>
      <c r="E43" s="100"/>
    </row>
    <row r="44" spans="1:5">
      <c r="A44" s="8" t="s">
        <v>35</v>
      </c>
      <c r="B44" s="47"/>
      <c r="D44" s="99"/>
      <c r="E44" s="100"/>
    </row>
    <row r="45" spans="1:5">
      <c r="A45" s="8" t="s">
        <v>35</v>
      </c>
      <c r="B45" s="47"/>
      <c r="D45" s="99"/>
      <c r="E45" s="100"/>
    </row>
    <row r="46" spans="1:5">
      <c r="A46" s="8" t="s">
        <v>37</v>
      </c>
      <c r="B46" s="47"/>
      <c r="D46" s="99"/>
      <c r="E46" s="100"/>
    </row>
    <row r="47" spans="1:5">
      <c r="A47" s="8" t="s">
        <v>38</v>
      </c>
      <c r="B47" s="47"/>
      <c r="D47" s="99"/>
      <c r="E47" s="100"/>
    </row>
    <row r="48" spans="1:5">
      <c r="A48" s="8" t="s">
        <v>38</v>
      </c>
      <c r="B48" s="47"/>
      <c r="D48" s="99"/>
      <c r="E48" s="100"/>
    </row>
    <row r="49" spans="1:5">
      <c r="A49" s="8" t="s">
        <v>39</v>
      </c>
      <c r="B49" s="47"/>
      <c r="D49" s="99"/>
      <c r="E49" s="100"/>
    </row>
    <row r="50" spans="1:5">
      <c r="A50" s="8" t="s">
        <v>40</v>
      </c>
      <c r="B50" s="78">
        <f>SUM(B31:B49)</f>
        <v>0</v>
      </c>
      <c r="D50" s="99"/>
      <c r="E50" s="100"/>
    </row>
    <row r="51" spans="1:5">
      <c r="A51" s="8"/>
      <c r="B51" s="5"/>
      <c r="D51" s="105"/>
      <c r="E51" s="106"/>
    </row>
    <row r="52" spans="1:5">
      <c r="A52" s="8" t="s">
        <v>42</v>
      </c>
      <c r="B52" s="78">
        <f>B23+B27+B50</f>
        <v>0</v>
      </c>
      <c r="D52" s="99"/>
      <c r="E52" s="100"/>
    </row>
    <row r="53" spans="1:5">
      <c r="A53" s="8"/>
      <c r="B53" s="5"/>
      <c r="D53" s="105"/>
      <c r="E53" s="106"/>
    </row>
    <row r="54" spans="1:5">
      <c r="A54" s="8" t="s">
        <v>41</v>
      </c>
      <c r="B54" s="47"/>
      <c r="D54" s="99"/>
      <c r="E54" s="100"/>
    </row>
    <row r="55" spans="1:5">
      <c r="A55" s="8" t="s">
        <v>132</v>
      </c>
      <c r="B55" s="47"/>
      <c r="D55" s="99"/>
      <c r="E55" s="100"/>
    </row>
    <row r="56" spans="1:5">
      <c r="A56" s="8" t="s">
        <v>133</v>
      </c>
      <c r="B56" s="47"/>
      <c r="D56" s="99"/>
      <c r="E56" s="100"/>
    </row>
    <row r="57" spans="1:5">
      <c r="A57" s="8"/>
      <c r="B57" s="79"/>
      <c r="D57" s="99"/>
      <c r="E57" s="100"/>
    </row>
    <row r="58" spans="1:5" ht="15.75" thickBot="1">
      <c r="A58" s="11" t="s">
        <v>127</v>
      </c>
      <c r="B58" s="86">
        <f>SUM(B52:B57)</f>
        <v>0</v>
      </c>
      <c r="C58" s="12"/>
      <c r="D58" s="101"/>
      <c r="E58" s="102"/>
    </row>
    <row r="59" spans="1:5">
      <c r="B59" s="3"/>
    </row>
    <row r="60" spans="1:5">
      <c r="A60" s="62" t="s">
        <v>129</v>
      </c>
      <c r="B60" s="3"/>
    </row>
    <row r="61" spans="1:5">
      <c r="A61" s="62"/>
    </row>
  </sheetData>
  <mergeCells count="34">
    <mergeCell ref="D23:E23"/>
    <mergeCell ref="D25:E25"/>
    <mergeCell ref="D26:E26"/>
    <mergeCell ref="A2:E2"/>
    <mergeCell ref="D21:E21"/>
    <mergeCell ref="D52:E52"/>
    <mergeCell ref="D53:E53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41:E41"/>
    <mergeCell ref="D27:E27"/>
    <mergeCell ref="D31:E31"/>
    <mergeCell ref="D32:E32"/>
    <mergeCell ref="D33:E33"/>
    <mergeCell ref="D34:E34"/>
    <mergeCell ref="D36:E36"/>
    <mergeCell ref="D37:E37"/>
    <mergeCell ref="D38:E38"/>
    <mergeCell ref="D39:E39"/>
    <mergeCell ref="D40:E40"/>
    <mergeCell ref="D35:E35"/>
    <mergeCell ref="D54:E54"/>
    <mergeCell ref="D55:E55"/>
    <mergeCell ref="D56:E56"/>
    <mergeCell ref="D57:E57"/>
    <mergeCell ref="D58:E5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99F38-4772-4708-B168-CD09389A7DD9}">
  <dimension ref="A1:G130"/>
  <sheetViews>
    <sheetView topLeftCell="A24" workbookViewId="0">
      <selection activeCell="N93" sqref="N93"/>
    </sheetView>
  </sheetViews>
  <sheetFormatPr defaultRowHeight="15"/>
  <cols>
    <col min="1" max="1" width="34.140625" customWidth="1"/>
    <col min="3" max="3" width="15.42578125" customWidth="1"/>
    <col min="4" max="4" width="13.42578125" customWidth="1"/>
    <col min="5" max="5" width="12.140625" customWidth="1"/>
    <col min="6" max="6" width="13.5703125" customWidth="1"/>
    <col min="7" max="7" width="12.7109375" customWidth="1"/>
  </cols>
  <sheetData>
    <row r="1" spans="1:7" ht="21">
      <c r="A1" s="119" t="s">
        <v>55</v>
      </c>
      <c r="B1" s="119"/>
      <c r="C1" s="119"/>
      <c r="D1" s="119"/>
      <c r="E1" s="119"/>
      <c r="F1" s="119"/>
      <c r="G1" s="119"/>
    </row>
    <row r="3" spans="1:7" ht="18.75">
      <c r="A3" s="120" t="s">
        <v>56</v>
      </c>
      <c r="B3" s="120"/>
      <c r="C3" s="120"/>
      <c r="D3" s="120"/>
      <c r="E3" s="120"/>
      <c r="F3" s="120"/>
      <c r="G3" s="120"/>
    </row>
    <row r="4" spans="1:7" ht="15.75">
      <c r="A4" s="77" t="s">
        <v>43</v>
      </c>
      <c r="B4" s="32"/>
      <c r="C4" s="34"/>
      <c r="D4" s="33" t="s">
        <v>45</v>
      </c>
      <c r="E4" s="28" t="s">
        <v>119</v>
      </c>
      <c r="F4" s="29" t="s">
        <v>121</v>
      </c>
    </row>
    <row r="5" spans="1:7" ht="15.75">
      <c r="A5" s="22" t="s">
        <v>120</v>
      </c>
      <c r="B5" s="22"/>
      <c r="C5" s="22"/>
      <c r="D5" s="31"/>
      <c r="E5" s="31"/>
      <c r="F5" s="31"/>
    </row>
    <row r="6" spans="1:7">
      <c r="A6" s="23" t="s">
        <v>46</v>
      </c>
      <c r="B6" s="23"/>
      <c r="C6" s="24"/>
      <c r="D6" s="27"/>
      <c r="E6" s="69"/>
      <c r="F6" s="30">
        <f>D6*E6</f>
        <v>0</v>
      </c>
    </row>
    <row r="7" spans="1:7">
      <c r="A7" s="23" t="s">
        <v>47</v>
      </c>
      <c r="B7" s="23"/>
      <c r="C7" s="24"/>
      <c r="D7" s="26"/>
      <c r="E7" s="70"/>
      <c r="F7" s="30">
        <f t="shared" ref="F7:F11" si="0">D7*E7</f>
        <v>0</v>
      </c>
    </row>
    <row r="8" spans="1:7">
      <c r="A8" s="23" t="s">
        <v>48</v>
      </c>
      <c r="B8" s="23"/>
      <c r="C8" s="24"/>
      <c r="D8" s="26"/>
      <c r="E8" s="70"/>
      <c r="F8" s="30">
        <f t="shared" si="0"/>
        <v>0</v>
      </c>
    </row>
    <row r="9" spans="1:7">
      <c r="A9" s="23" t="s">
        <v>49</v>
      </c>
      <c r="B9" s="23"/>
      <c r="C9" s="24"/>
      <c r="D9" s="26"/>
      <c r="E9" s="70"/>
      <c r="F9" s="30">
        <f t="shared" si="0"/>
        <v>0</v>
      </c>
    </row>
    <row r="10" spans="1:7">
      <c r="A10" s="23" t="s">
        <v>50</v>
      </c>
      <c r="B10" s="23"/>
      <c r="C10" s="24"/>
      <c r="D10" s="26"/>
      <c r="E10" s="70"/>
      <c r="F10" s="30">
        <f t="shared" si="0"/>
        <v>0</v>
      </c>
    </row>
    <row r="11" spans="1:7">
      <c r="A11" s="64" t="s">
        <v>51</v>
      </c>
      <c r="B11" s="64"/>
      <c r="C11" s="65"/>
      <c r="D11" s="66"/>
      <c r="E11" s="71"/>
      <c r="F11" s="30">
        <f t="shared" si="0"/>
        <v>0</v>
      </c>
    </row>
    <row r="12" spans="1:7">
      <c r="A12" s="121" t="s">
        <v>110</v>
      </c>
      <c r="B12" s="122"/>
      <c r="C12" s="123"/>
      <c r="D12" s="67"/>
      <c r="E12" s="72"/>
      <c r="F12" s="67">
        <f>SUM(F6:F11)-(SUM(F6:F11)*$D$56)</f>
        <v>0</v>
      </c>
    </row>
    <row r="13" spans="1:7" ht="10.5" customHeight="1">
      <c r="A13" s="21"/>
      <c r="B13" s="21"/>
      <c r="C13" s="21"/>
      <c r="D13" s="25"/>
      <c r="E13" s="73"/>
      <c r="F13" s="21"/>
    </row>
    <row r="14" spans="1:7" ht="15.75">
      <c r="A14" s="126" t="s">
        <v>52</v>
      </c>
      <c r="B14" s="127"/>
      <c r="C14" s="128"/>
      <c r="D14" s="31"/>
      <c r="E14" s="74"/>
      <c r="F14" s="31"/>
    </row>
    <row r="15" spans="1:7">
      <c r="A15" s="23" t="s">
        <v>46</v>
      </c>
      <c r="B15" s="23"/>
      <c r="C15" s="24"/>
      <c r="D15" s="27"/>
      <c r="E15" s="69"/>
      <c r="F15" s="30">
        <f t="shared" ref="F15:F20" si="1">D15*E15</f>
        <v>0</v>
      </c>
    </row>
    <row r="16" spans="1:7">
      <c r="A16" s="23" t="s">
        <v>47</v>
      </c>
      <c r="B16" s="23"/>
      <c r="C16" s="24"/>
      <c r="D16" s="26"/>
      <c r="E16" s="70"/>
      <c r="F16" s="30">
        <f t="shared" si="1"/>
        <v>0</v>
      </c>
    </row>
    <row r="17" spans="1:6">
      <c r="A17" s="23" t="s">
        <v>48</v>
      </c>
      <c r="B17" s="23"/>
      <c r="C17" s="24"/>
      <c r="D17" s="26"/>
      <c r="E17" s="70"/>
      <c r="F17" s="30">
        <f t="shared" si="1"/>
        <v>0</v>
      </c>
    </row>
    <row r="18" spans="1:6">
      <c r="A18" s="23" t="s">
        <v>49</v>
      </c>
      <c r="B18" s="23"/>
      <c r="C18" s="24"/>
      <c r="D18" s="26"/>
      <c r="E18" s="70"/>
      <c r="F18" s="30">
        <f t="shared" si="1"/>
        <v>0</v>
      </c>
    </row>
    <row r="19" spans="1:6">
      <c r="A19" s="23" t="s">
        <v>50</v>
      </c>
      <c r="B19" s="23"/>
      <c r="C19" s="24"/>
      <c r="D19" s="26"/>
      <c r="E19" s="70"/>
      <c r="F19" s="30">
        <f t="shared" si="1"/>
        <v>0</v>
      </c>
    </row>
    <row r="20" spans="1:6">
      <c r="A20" s="64" t="s">
        <v>51</v>
      </c>
      <c r="B20" s="64"/>
      <c r="C20" s="65"/>
      <c r="D20" s="66"/>
      <c r="E20" s="71"/>
      <c r="F20" s="30">
        <f t="shared" si="1"/>
        <v>0</v>
      </c>
    </row>
    <row r="21" spans="1:6">
      <c r="A21" s="124" t="s">
        <v>111</v>
      </c>
      <c r="B21" s="124"/>
      <c r="C21" s="124"/>
      <c r="D21" s="67"/>
      <c r="E21" s="72"/>
      <c r="F21" s="67">
        <f>SUM(F15:F20)-(SUM(F15:F20)*$D$57)</f>
        <v>0</v>
      </c>
    </row>
    <row r="22" spans="1:6">
      <c r="E22" s="75"/>
    </row>
    <row r="23" spans="1:6" ht="15.75">
      <c r="A23" s="22" t="s">
        <v>53</v>
      </c>
      <c r="B23" s="22"/>
      <c r="C23" s="22"/>
      <c r="D23" s="31"/>
      <c r="E23" s="74"/>
      <c r="F23" s="31"/>
    </row>
    <row r="24" spans="1:6">
      <c r="A24" s="23" t="s">
        <v>46</v>
      </c>
      <c r="B24" s="23"/>
      <c r="C24" s="24"/>
      <c r="D24" s="27"/>
      <c r="E24" s="69"/>
      <c r="F24" s="30">
        <f t="shared" ref="F24:F29" si="2">D24*E24</f>
        <v>0</v>
      </c>
    </row>
    <row r="25" spans="1:6">
      <c r="A25" s="23" t="s">
        <v>47</v>
      </c>
      <c r="B25" s="23"/>
      <c r="C25" s="24"/>
      <c r="D25" s="26"/>
      <c r="E25" s="70"/>
      <c r="F25" s="30">
        <f t="shared" si="2"/>
        <v>0</v>
      </c>
    </row>
    <row r="26" spans="1:6">
      <c r="A26" s="23" t="s">
        <v>48</v>
      </c>
      <c r="B26" s="23"/>
      <c r="C26" s="24"/>
      <c r="D26" s="26"/>
      <c r="E26" s="70"/>
      <c r="F26" s="30">
        <f t="shared" si="2"/>
        <v>0</v>
      </c>
    </row>
    <row r="27" spans="1:6">
      <c r="A27" s="23" t="s">
        <v>49</v>
      </c>
      <c r="B27" s="23"/>
      <c r="C27" s="24"/>
      <c r="D27" s="26"/>
      <c r="E27" s="70"/>
      <c r="F27" s="30">
        <f t="shared" si="2"/>
        <v>0</v>
      </c>
    </row>
    <row r="28" spans="1:6">
      <c r="A28" s="23" t="s">
        <v>50</v>
      </c>
      <c r="B28" s="23"/>
      <c r="C28" s="24"/>
      <c r="D28" s="26"/>
      <c r="E28" s="70"/>
      <c r="F28" s="30">
        <f t="shared" si="2"/>
        <v>0</v>
      </c>
    </row>
    <row r="29" spans="1:6">
      <c r="A29" s="23" t="s">
        <v>51</v>
      </c>
      <c r="B29" s="23"/>
      <c r="C29" s="24"/>
      <c r="D29" s="26"/>
      <c r="E29" s="70"/>
      <c r="F29" s="30">
        <f t="shared" si="2"/>
        <v>0</v>
      </c>
    </row>
    <row r="30" spans="1:6">
      <c r="A30" s="124" t="s">
        <v>112</v>
      </c>
      <c r="B30" s="124"/>
      <c r="C30" s="124"/>
      <c r="D30" s="67"/>
      <c r="E30" s="72"/>
      <c r="F30" s="67">
        <f>SUM(F24:F29)-(SUM(F24:F29)*$D$58)</f>
        <v>0</v>
      </c>
    </row>
    <row r="31" spans="1:6">
      <c r="E31" s="75"/>
    </row>
    <row r="32" spans="1:6" ht="15.75">
      <c r="A32" s="22" t="s">
        <v>114</v>
      </c>
      <c r="B32" s="22"/>
      <c r="C32" s="22"/>
      <c r="D32" s="31"/>
      <c r="E32" s="74"/>
      <c r="F32" s="31"/>
    </row>
    <row r="33" spans="1:6">
      <c r="A33" s="23" t="s">
        <v>46</v>
      </c>
      <c r="B33" s="23"/>
      <c r="C33" s="24"/>
      <c r="D33" s="27"/>
      <c r="E33" s="69"/>
      <c r="F33" s="30">
        <f t="shared" ref="F33:F38" si="3">D33*E33</f>
        <v>0</v>
      </c>
    </row>
    <row r="34" spans="1:6">
      <c r="A34" s="23" t="s">
        <v>47</v>
      </c>
      <c r="B34" s="23"/>
      <c r="C34" s="24"/>
      <c r="D34" s="26"/>
      <c r="E34" s="70"/>
      <c r="F34" s="30">
        <f t="shared" si="3"/>
        <v>0</v>
      </c>
    </row>
    <row r="35" spans="1:6">
      <c r="A35" s="23" t="s">
        <v>48</v>
      </c>
      <c r="B35" s="23"/>
      <c r="C35" s="24"/>
      <c r="D35" s="26"/>
      <c r="E35" s="70"/>
      <c r="F35" s="30">
        <f t="shared" si="3"/>
        <v>0</v>
      </c>
    </row>
    <row r="36" spans="1:6">
      <c r="A36" s="23" t="s">
        <v>49</v>
      </c>
      <c r="B36" s="23"/>
      <c r="C36" s="24"/>
      <c r="D36" s="26"/>
      <c r="E36" s="70"/>
      <c r="F36" s="30">
        <f t="shared" si="3"/>
        <v>0</v>
      </c>
    </row>
    <row r="37" spans="1:6">
      <c r="A37" s="23" t="s">
        <v>50</v>
      </c>
      <c r="B37" s="23"/>
      <c r="C37" s="24"/>
      <c r="D37" s="26"/>
      <c r="E37" s="70"/>
      <c r="F37" s="30">
        <f t="shared" si="3"/>
        <v>0</v>
      </c>
    </row>
    <row r="38" spans="1:6">
      <c r="A38" s="23" t="s">
        <v>51</v>
      </c>
      <c r="B38" s="23"/>
      <c r="C38" s="24"/>
      <c r="D38" s="26"/>
      <c r="E38" s="70"/>
      <c r="F38" s="30">
        <f t="shared" si="3"/>
        <v>0</v>
      </c>
    </row>
    <row r="39" spans="1:6">
      <c r="A39" s="124" t="s">
        <v>113</v>
      </c>
      <c r="B39" s="124"/>
      <c r="C39" s="124"/>
      <c r="D39" s="67"/>
      <c r="E39" s="72"/>
      <c r="F39" s="67">
        <f>SUM(F33:F38)-(SUM(F33:F38)*$D$59)</f>
        <v>0</v>
      </c>
    </row>
    <row r="40" spans="1:6">
      <c r="E40" s="75"/>
    </row>
    <row r="41" spans="1:6" ht="15.75">
      <c r="A41" s="35" t="s">
        <v>54</v>
      </c>
      <c r="B41" s="35"/>
      <c r="C41" s="35"/>
      <c r="D41" s="40"/>
      <c r="E41" s="76"/>
      <c r="F41" s="41"/>
    </row>
    <row r="42" spans="1:6">
      <c r="A42" s="36" t="str">
        <f>bedroom_type1</f>
        <v>SRO</v>
      </c>
      <c r="B42" s="36"/>
      <c r="C42" s="37"/>
      <c r="D42" s="38"/>
      <c r="E42" s="69"/>
      <c r="F42" s="30">
        <f t="shared" ref="F42:F47" si="4">D42*E42</f>
        <v>0</v>
      </c>
    </row>
    <row r="43" spans="1:6">
      <c r="A43" s="36" t="str">
        <f>bedroom_type2</f>
        <v>0 bedroom</v>
      </c>
      <c r="B43" s="36"/>
      <c r="C43" s="37"/>
      <c r="D43" s="38"/>
      <c r="E43" s="70"/>
      <c r="F43" s="30">
        <f t="shared" si="4"/>
        <v>0</v>
      </c>
    </row>
    <row r="44" spans="1:6">
      <c r="A44" s="36" t="str">
        <f>bedroom_type3</f>
        <v>1 bedroom</v>
      </c>
      <c r="B44" s="36"/>
      <c r="C44" s="37"/>
      <c r="D44" s="38"/>
      <c r="E44" s="70"/>
      <c r="F44" s="30">
        <f t="shared" si="4"/>
        <v>0</v>
      </c>
    </row>
    <row r="45" spans="1:6">
      <c r="A45" s="36" t="str">
        <f>bedroom_type4</f>
        <v>2 bedrooms</v>
      </c>
      <c r="B45" s="36"/>
      <c r="C45" s="37"/>
      <c r="D45" s="38"/>
      <c r="E45" s="70"/>
      <c r="F45" s="30">
        <f t="shared" si="4"/>
        <v>0</v>
      </c>
    </row>
    <row r="46" spans="1:6">
      <c r="A46" s="36" t="str">
        <f>bedroom_type5</f>
        <v>3 bedrooms</v>
      </c>
      <c r="B46" s="36"/>
      <c r="C46" s="37"/>
      <c r="D46" s="38"/>
      <c r="E46" s="70"/>
      <c r="F46" s="30">
        <f t="shared" si="4"/>
        <v>0</v>
      </c>
    </row>
    <row r="47" spans="1:6">
      <c r="A47" s="36" t="str">
        <f>bedroom_type6</f>
        <v>4 bedrooms</v>
      </c>
      <c r="B47" s="36"/>
      <c r="C47" s="37"/>
      <c r="D47" s="68"/>
      <c r="E47" s="70"/>
      <c r="F47" s="30">
        <f t="shared" si="4"/>
        <v>0</v>
      </c>
    </row>
    <row r="48" spans="1:6">
      <c r="A48" s="124" t="s">
        <v>113</v>
      </c>
      <c r="B48" s="124"/>
      <c r="C48" s="124"/>
      <c r="D48" s="67">
        <f>SUM(D42:D47)-(SUM(D42:D47)*D60)</f>
        <v>0</v>
      </c>
      <c r="E48" s="72"/>
      <c r="F48" s="67">
        <f>SUM(F42:F47)-(SUM(F42:F47)*$D$59)</f>
        <v>0</v>
      </c>
    </row>
    <row r="50" spans="1:7">
      <c r="A50" t="s">
        <v>57</v>
      </c>
    </row>
    <row r="51" spans="1:7">
      <c r="A51" t="s">
        <v>58</v>
      </c>
      <c r="F51" s="60">
        <v>0</v>
      </c>
    </row>
    <row r="52" spans="1:7">
      <c r="A52" t="s">
        <v>59</v>
      </c>
      <c r="F52" s="60">
        <v>0</v>
      </c>
    </row>
    <row r="53" spans="1:7">
      <c r="A53" t="s">
        <v>60</v>
      </c>
      <c r="F53" s="60">
        <v>0</v>
      </c>
    </row>
    <row r="55" spans="1:7">
      <c r="A55" s="1" t="s">
        <v>62</v>
      </c>
    </row>
    <row r="56" spans="1:7">
      <c r="A56" t="s">
        <v>61</v>
      </c>
      <c r="D56" s="42">
        <v>0.03</v>
      </c>
    </row>
    <row r="57" spans="1:7">
      <c r="A57" t="s">
        <v>63</v>
      </c>
      <c r="D57" s="42">
        <v>0.03</v>
      </c>
    </row>
    <row r="58" spans="1:7">
      <c r="A58" t="s">
        <v>64</v>
      </c>
      <c r="D58" s="42">
        <v>0.03</v>
      </c>
    </row>
    <row r="59" spans="1:7">
      <c r="A59" t="s">
        <v>115</v>
      </c>
      <c r="D59" s="42">
        <v>0.03</v>
      </c>
    </row>
    <row r="60" spans="1:7">
      <c r="A60" t="s">
        <v>65</v>
      </c>
      <c r="D60" s="42">
        <v>0.05</v>
      </c>
      <c r="G60" s="63"/>
    </row>
    <row r="61" spans="1:7">
      <c r="A61" t="s">
        <v>58</v>
      </c>
      <c r="D61" s="42">
        <v>0.2</v>
      </c>
    </row>
    <row r="63" spans="1:7">
      <c r="A63" s="1" t="s">
        <v>109</v>
      </c>
      <c r="F63" s="61">
        <f>(((F12+F21+F30+F39)*12)+F48+((F51-(F51*D61))+F52+F53))</f>
        <v>0</v>
      </c>
    </row>
    <row r="64" spans="1:7">
      <c r="A64" s="129"/>
      <c r="B64" s="129"/>
      <c r="C64" s="129"/>
      <c r="D64" s="129"/>
      <c r="E64" s="129"/>
      <c r="F64" s="129"/>
      <c r="G64" s="129"/>
    </row>
    <row r="65" spans="1:7" ht="18.75">
      <c r="A65" s="130" t="s">
        <v>55</v>
      </c>
      <c r="B65" s="130"/>
      <c r="C65" s="130"/>
      <c r="D65" s="130"/>
      <c r="E65" s="130"/>
      <c r="F65" s="130"/>
      <c r="G65" s="130"/>
    </row>
    <row r="66" spans="1:7" ht="15.75">
      <c r="A66" s="131" t="s">
        <v>122</v>
      </c>
      <c r="B66" s="131"/>
      <c r="C66" s="131"/>
      <c r="D66" s="131"/>
      <c r="E66" s="131"/>
      <c r="F66" s="131"/>
      <c r="G66" s="131"/>
    </row>
    <row r="67" spans="1:7" ht="15.75">
      <c r="A67" s="43"/>
      <c r="B67" s="35"/>
      <c r="C67" s="44" t="s">
        <v>44</v>
      </c>
      <c r="D67" s="44" t="s">
        <v>68</v>
      </c>
      <c r="E67" s="44" t="s">
        <v>58</v>
      </c>
      <c r="F67" s="44" t="s">
        <v>36</v>
      </c>
      <c r="G67" s="45"/>
    </row>
    <row r="68" spans="1:7">
      <c r="A68" s="39" t="s">
        <v>69</v>
      </c>
      <c r="B68" s="39"/>
      <c r="C68" s="46">
        <f>D68+E68</f>
        <v>0</v>
      </c>
      <c r="D68" s="47"/>
      <c r="E68" s="48"/>
      <c r="F68" s="117"/>
      <c r="G68" s="118"/>
    </row>
    <row r="69" spans="1:7" ht="15.75">
      <c r="A69" s="43"/>
      <c r="B69" s="43"/>
      <c r="C69" s="35"/>
      <c r="D69" s="49"/>
      <c r="E69" s="49"/>
      <c r="F69" s="49"/>
      <c r="G69" s="49"/>
    </row>
    <row r="70" spans="1:7">
      <c r="A70" s="39" t="s">
        <v>70</v>
      </c>
      <c r="B70" s="39"/>
      <c r="C70" s="46">
        <f t="shared" ref="C70:C79" si="5">D70+E70</f>
        <v>0</v>
      </c>
      <c r="D70" s="47"/>
      <c r="E70" s="48"/>
      <c r="F70" s="117"/>
      <c r="G70" s="118"/>
    </row>
    <row r="71" spans="1:7">
      <c r="A71" s="39" t="s">
        <v>71</v>
      </c>
      <c r="B71" s="39"/>
      <c r="C71" s="46">
        <f t="shared" si="5"/>
        <v>0</v>
      </c>
      <c r="D71" s="47"/>
      <c r="E71" s="48"/>
      <c r="F71" s="117"/>
      <c r="G71" s="118"/>
    </row>
    <row r="72" spans="1:7">
      <c r="A72" s="39" t="s">
        <v>25</v>
      </c>
      <c r="B72" s="39"/>
      <c r="C72" s="46">
        <f t="shared" si="5"/>
        <v>0</v>
      </c>
      <c r="D72" s="47"/>
      <c r="E72" s="48"/>
      <c r="F72" s="117"/>
      <c r="G72" s="118"/>
    </row>
    <row r="73" spans="1:7">
      <c r="A73" s="39" t="s">
        <v>72</v>
      </c>
      <c r="B73" s="39"/>
      <c r="C73" s="46">
        <f t="shared" si="5"/>
        <v>0</v>
      </c>
      <c r="D73" s="47"/>
      <c r="E73" s="48"/>
      <c r="F73" s="117"/>
      <c r="G73" s="118"/>
    </row>
    <row r="74" spans="1:7">
      <c r="A74" s="39" t="s">
        <v>73</v>
      </c>
      <c r="B74" s="39"/>
      <c r="C74" s="46">
        <f t="shared" si="5"/>
        <v>0</v>
      </c>
      <c r="D74" s="47"/>
      <c r="E74" s="48"/>
      <c r="F74" s="117"/>
      <c r="G74" s="118"/>
    </row>
    <row r="75" spans="1:7">
      <c r="A75" s="39" t="s">
        <v>74</v>
      </c>
      <c r="B75" s="39"/>
      <c r="C75" s="46">
        <f t="shared" si="5"/>
        <v>0</v>
      </c>
      <c r="D75" s="47"/>
      <c r="E75" s="48"/>
      <c r="F75" s="117"/>
      <c r="G75" s="118"/>
    </row>
    <row r="76" spans="1:7">
      <c r="A76" s="39" t="s">
        <v>75</v>
      </c>
      <c r="B76" s="39"/>
      <c r="C76" s="46">
        <f t="shared" si="5"/>
        <v>0</v>
      </c>
      <c r="D76" s="47"/>
      <c r="E76" s="48"/>
      <c r="F76" s="117"/>
      <c r="G76" s="118"/>
    </row>
    <row r="77" spans="1:7">
      <c r="A77" s="39" t="s">
        <v>76</v>
      </c>
      <c r="B77" s="39"/>
      <c r="C77" s="46">
        <f t="shared" si="5"/>
        <v>0</v>
      </c>
      <c r="D77" s="47"/>
      <c r="E77" s="48"/>
      <c r="F77" s="117"/>
      <c r="G77" s="118"/>
    </row>
    <row r="78" spans="1:7">
      <c r="A78" s="116" t="s">
        <v>38</v>
      </c>
      <c r="B78" s="116"/>
      <c r="C78" s="46">
        <f t="shared" si="5"/>
        <v>0</v>
      </c>
      <c r="D78" s="47"/>
      <c r="E78" s="48"/>
      <c r="F78" s="117"/>
      <c r="G78" s="118"/>
    </row>
    <row r="79" spans="1:7">
      <c r="A79" s="116" t="s">
        <v>38</v>
      </c>
      <c r="B79" s="116"/>
      <c r="C79" s="46">
        <f t="shared" si="5"/>
        <v>0</v>
      </c>
      <c r="D79" s="47"/>
      <c r="E79" s="48"/>
      <c r="F79" s="117"/>
      <c r="G79" s="118"/>
    </row>
    <row r="80" spans="1:7" ht="15.75">
      <c r="A80" s="50" t="s">
        <v>77</v>
      </c>
      <c r="B80" s="35"/>
      <c r="C80" s="46">
        <f>SUM(C70:C79)</f>
        <v>0</v>
      </c>
      <c r="D80" s="46">
        <f>SUM(D70:D79)</f>
        <v>0</v>
      </c>
      <c r="E80" s="46">
        <f>SUM(E70:E79)</f>
        <v>0</v>
      </c>
      <c r="F80" s="35"/>
      <c r="G80" s="35"/>
    </row>
    <row r="81" spans="1:7">
      <c r="A81" s="43"/>
      <c r="B81" s="43"/>
      <c r="C81" s="43"/>
      <c r="D81" s="43"/>
      <c r="E81" s="43"/>
      <c r="F81" s="43"/>
      <c r="G81" s="43"/>
    </row>
    <row r="82" spans="1:7">
      <c r="A82" s="39" t="s">
        <v>78</v>
      </c>
      <c r="B82" s="39"/>
      <c r="C82" s="46">
        <f t="shared" ref="C82:C92" si="6">D82+E82</f>
        <v>0</v>
      </c>
      <c r="D82" s="47"/>
      <c r="E82" s="48"/>
      <c r="F82" s="117"/>
      <c r="G82" s="118"/>
    </row>
    <row r="83" spans="1:7">
      <c r="A83" s="39" t="s">
        <v>71</v>
      </c>
      <c r="B83" s="39"/>
      <c r="C83" s="46">
        <f t="shared" si="6"/>
        <v>0</v>
      </c>
      <c r="D83" s="47"/>
      <c r="E83" s="48"/>
      <c r="F83" s="117"/>
      <c r="G83" s="118"/>
    </row>
    <row r="84" spans="1:7">
      <c r="A84" s="39" t="s">
        <v>79</v>
      </c>
      <c r="B84" s="39"/>
      <c r="C84" s="46">
        <f t="shared" si="6"/>
        <v>0</v>
      </c>
      <c r="D84" s="47"/>
      <c r="E84" s="48"/>
      <c r="F84" s="117"/>
      <c r="G84" s="118"/>
    </row>
    <row r="85" spans="1:7">
      <c r="A85" s="39" t="s">
        <v>80</v>
      </c>
      <c r="B85" s="39"/>
      <c r="C85" s="46">
        <f t="shared" si="6"/>
        <v>0</v>
      </c>
      <c r="D85" s="47"/>
      <c r="E85" s="48"/>
      <c r="F85" s="117"/>
      <c r="G85" s="118"/>
    </row>
    <row r="86" spans="1:7">
      <c r="A86" s="39" t="s">
        <v>81</v>
      </c>
      <c r="B86" s="39"/>
      <c r="C86" s="46">
        <f t="shared" si="6"/>
        <v>0</v>
      </c>
      <c r="D86" s="47"/>
      <c r="E86" s="48"/>
      <c r="F86" s="117"/>
      <c r="G86" s="118"/>
    </row>
    <row r="87" spans="1:7">
      <c r="A87" s="39" t="s">
        <v>82</v>
      </c>
      <c r="B87" s="39"/>
      <c r="C87" s="46">
        <f t="shared" si="6"/>
        <v>0</v>
      </c>
      <c r="D87" s="47"/>
      <c r="E87" s="48"/>
      <c r="F87" s="117"/>
      <c r="G87" s="118"/>
    </row>
    <row r="88" spans="1:7">
      <c r="A88" s="39" t="s">
        <v>83</v>
      </c>
      <c r="B88" s="39"/>
      <c r="C88" s="46">
        <f t="shared" si="6"/>
        <v>0</v>
      </c>
      <c r="D88" s="47"/>
      <c r="E88" s="48"/>
      <c r="F88" s="117"/>
      <c r="G88" s="118"/>
    </row>
    <row r="89" spans="1:7">
      <c r="A89" s="39" t="s">
        <v>84</v>
      </c>
      <c r="B89" s="39"/>
      <c r="C89" s="46">
        <f t="shared" si="6"/>
        <v>0</v>
      </c>
      <c r="D89" s="47"/>
      <c r="E89" s="48"/>
      <c r="F89" s="117"/>
      <c r="G89" s="118"/>
    </row>
    <row r="90" spans="1:7">
      <c r="A90" s="39" t="s">
        <v>85</v>
      </c>
      <c r="B90" s="39"/>
      <c r="C90" s="46">
        <f t="shared" si="6"/>
        <v>0</v>
      </c>
      <c r="D90" s="47"/>
      <c r="E90" s="48"/>
      <c r="F90" s="117"/>
      <c r="G90" s="118"/>
    </row>
    <row r="91" spans="1:7">
      <c r="A91" s="39" t="s">
        <v>86</v>
      </c>
      <c r="B91" s="39"/>
      <c r="C91" s="46">
        <f t="shared" si="6"/>
        <v>0</v>
      </c>
      <c r="D91" s="47"/>
      <c r="E91" s="48"/>
      <c r="F91" s="117"/>
      <c r="G91" s="118"/>
    </row>
    <row r="92" spans="1:7">
      <c r="A92" s="116" t="s">
        <v>38</v>
      </c>
      <c r="B92" s="116"/>
      <c r="C92" s="46">
        <f t="shared" si="6"/>
        <v>0</v>
      </c>
      <c r="D92" s="47"/>
      <c r="E92" s="48"/>
      <c r="F92" s="117"/>
      <c r="G92" s="118"/>
    </row>
    <row r="93" spans="1:7" ht="15.75">
      <c r="A93" s="50" t="s">
        <v>87</v>
      </c>
      <c r="B93" s="35"/>
      <c r="C93" s="46">
        <f>SUM(C82:C92)</f>
        <v>0</v>
      </c>
      <c r="D93" s="46">
        <f>SUM(D82:D92)</f>
        <v>0</v>
      </c>
      <c r="E93" s="46">
        <f>SUM(E82:E92)</f>
        <v>0</v>
      </c>
      <c r="F93" s="35"/>
      <c r="G93" s="35"/>
    </row>
    <row r="94" spans="1:7" ht="15.75">
      <c r="A94" s="43"/>
      <c r="B94" s="43"/>
      <c r="C94" s="35"/>
      <c r="D94" s="35"/>
      <c r="E94" s="35"/>
      <c r="F94" s="35"/>
      <c r="G94" s="35"/>
    </row>
    <row r="95" spans="1:7" ht="15.75">
      <c r="A95" s="50" t="s">
        <v>88</v>
      </c>
      <c r="B95" s="35"/>
      <c r="C95" s="46">
        <f>D95+E95</f>
        <v>0</v>
      </c>
      <c r="D95" s="47"/>
      <c r="E95" s="48"/>
      <c r="F95" s="117"/>
      <c r="G95" s="118"/>
    </row>
    <row r="96" spans="1:7" ht="15.75">
      <c r="A96" s="53" t="s">
        <v>100</v>
      </c>
      <c r="B96" s="43"/>
      <c r="C96" s="35"/>
      <c r="D96" s="35"/>
      <c r="E96" s="35"/>
      <c r="F96" s="35"/>
      <c r="G96" s="35"/>
    </row>
    <row r="97" spans="1:7">
      <c r="A97" s="39" t="s">
        <v>89</v>
      </c>
      <c r="B97" s="39"/>
      <c r="C97" s="46">
        <f>D97+E97</f>
        <v>0</v>
      </c>
      <c r="D97" s="47"/>
      <c r="E97" s="48"/>
      <c r="F97" s="117"/>
      <c r="G97" s="118"/>
    </row>
    <row r="98" spans="1:7">
      <c r="A98" s="39" t="s">
        <v>90</v>
      </c>
      <c r="B98" s="39"/>
      <c r="C98" s="46">
        <f>D98+E98</f>
        <v>0</v>
      </c>
      <c r="D98" s="47"/>
      <c r="E98" s="48"/>
      <c r="F98" s="117"/>
      <c r="G98" s="118"/>
    </row>
    <row r="99" spans="1:7">
      <c r="A99" s="39" t="s">
        <v>91</v>
      </c>
      <c r="B99" s="39"/>
      <c r="C99" s="46">
        <f>D99+E99</f>
        <v>0</v>
      </c>
      <c r="D99" s="47"/>
      <c r="E99" s="48"/>
      <c r="F99" s="117"/>
      <c r="G99" s="118"/>
    </row>
    <row r="100" spans="1:7">
      <c r="A100" s="39" t="s">
        <v>92</v>
      </c>
      <c r="B100" s="39"/>
      <c r="C100" s="46">
        <f>D100+E100</f>
        <v>0</v>
      </c>
      <c r="D100" s="47"/>
      <c r="E100" s="48"/>
      <c r="F100" s="117"/>
      <c r="G100" s="118"/>
    </row>
    <row r="101" spans="1:7" ht="15.75">
      <c r="A101" s="50" t="s">
        <v>93</v>
      </c>
      <c r="B101" s="35"/>
      <c r="C101" s="46">
        <f>SUM(C97:C100)</f>
        <v>0</v>
      </c>
      <c r="D101" s="46">
        <f>SUM(D97:D100)</f>
        <v>0</v>
      </c>
      <c r="E101" s="46">
        <f>SUM(E97:E100)</f>
        <v>0</v>
      </c>
      <c r="F101" s="35"/>
      <c r="G101" s="35"/>
    </row>
    <row r="102" spans="1:7" ht="15.75">
      <c r="A102" s="43"/>
      <c r="B102" s="43"/>
      <c r="C102" s="35"/>
      <c r="D102" s="35"/>
      <c r="E102" s="35"/>
      <c r="F102" s="35"/>
      <c r="G102" s="35"/>
    </row>
    <row r="103" spans="1:7" ht="15.75">
      <c r="A103" s="50" t="s">
        <v>9</v>
      </c>
      <c r="B103" s="35"/>
      <c r="C103" s="46">
        <f>D103+E103</f>
        <v>0</v>
      </c>
      <c r="D103" s="47"/>
      <c r="E103" s="48"/>
      <c r="F103" s="114"/>
      <c r="G103" s="115"/>
    </row>
    <row r="104" spans="1:7" ht="15.75">
      <c r="A104" s="51"/>
      <c r="B104" s="43"/>
      <c r="C104" s="35"/>
      <c r="D104" s="35"/>
      <c r="E104" s="35"/>
      <c r="F104" s="35"/>
      <c r="G104" s="35"/>
    </row>
    <row r="105" spans="1:7" ht="15.75">
      <c r="A105" s="50" t="s">
        <v>94</v>
      </c>
      <c r="B105" s="35"/>
      <c r="C105" s="46">
        <f>D105+E105</f>
        <v>0</v>
      </c>
      <c r="D105" s="47"/>
      <c r="E105" s="48"/>
      <c r="F105" s="114"/>
      <c r="G105" s="115"/>
    </row>
    <row r="106" spans="1:7" ht="15.75">
      <c r="A106" s="43"/>
      <c r="B106" s="43"/>
      <c r="C106" s="35"/>
      <c r="D106" s="35"/>
      <c r="E106" s="35"/>
      <c r="F106" s="35"/>
      <c r="G106" s="35"/>
    </row>
    <row r="107" spans="1:7">
      <c r="A107" s="39" t="s">
        <v>95</v>
      </c>
      <c r="B107" s="39"/>
      <c r="C107" s="46">
        <f>D107+E107</f>
        <v>0</v>
      </c>
      <c r="D107" s="47"/>
      <c r="E107" s="48"/>
      <c r="F107" s="114"/>
      <c r="G107" s="115"/>
    </row>
    <row r="108" spans="1:7">
      <c r="A108" s="39" t="s">
        <v>96</v>
      </c>
      <c r="B108" s="39"/>
      <c r="C108" s="46">
        <f>D108+E108</f>
        <v>0</v>
      </c>
      <c r="D108" s="47"/>
      <c r="E108" s="48"/>
      <c r="F108" s="114"/>
      <c r="G108" s="115"/>
    </row>
    <row r="109" spans="1:7">
      <c r="A109" s="39" t="s">
        <v>30</v>
      </c>
      <c r="B109" s="39"/>
      <c r="C109" s="46">
        <f>D109+E109</f>
        <v>0</v>
      </c>
      <c r="D109" s="47"/>
      <c r="E109" s="48"/>
      <c r="F109" s="114"/>
      <c r="G109" s="115"/>
    </row>
    <row r="110" spans="1:7" ht="15.75">
      <c r="A110" s="39" t="s">
        <v>97</v>
      </c>
      <c r="C110" s="46">
        <f>D110+E110</f>
        <v>0</v>
      </c>
      <c r="D110" s="47"/>
      <c r="E110" s="35"/>
      <c r="F110" s="114"/>
      <c r="G110" s="115"/>
    </row>
    <row r="111" spans="1:7">
      <c r="A111" s="116" t="s">
        <v>38</v>
      </c>
      <c r="B111" s="116"/>
      <c r="C111" s="46">
        <f>D111+E111</f>
        <v>0</v>
      </c>
      <c r="D111" s="47"/>
      <c r="E111" s="48"/>
      <c r="F111" s="114"/>
      <c r="G111" s="115"/>
    </row>
    <row r="112" spans="1:7" ht="15.75">
      <c r="A112" s="50" t="s">
        <v>98</v>
      </c>
      <c r="B112" s="35"/>
      <c r="C112" s="46">
        <f>SUM(C107:C111)</f>
        <v>0</v>
      </c>
      <c r="D112" s="46">
        <f>SUM(D107:D111)</f>
        <v>0</v>
      </c>
      <c r="E112" s="46">
        <f>SUM(E107:E111)</f>
        <v>0</v>
      </c>
      <c r="F112" s="35"/>
      <c r="G112" s="35"/>
    </row>
    <row r="113" spans="1:7" ht="15.75">
      <c r="A113" s="43"/>
      <c r="B113" s="43"/>
      <c r="C113" s="35"/>
      <c r="D113" s="35"/>
      <c r="E113" s="35"/>
      <c r="F113" s="35"/>
      <c r="G113" s="35"/>
    </row>
    <row r="114" spans="1:7" ht="15.75">
      <c r="A114" s="50" t="s">
        <v>99</v>
      </c>
      <c r="B114" s="35"/>
      <c r="C114" s="46">
        <f>C68+C80+C93+C95+C101+C103+C105+C112</f>
        <v>0</v>
      </c>
      <c r="D114" s="46">
        <f>D68+D80+D93+D95+D101+D103+D105+D112</f>
        <v>0</v>
      </c>
      <c r="E114" s="46">
        <f>E68+E80+E93+E95+E101+E103+E105+E112</f>
        <v>0</v>
      </c>
      <c r="F114" s="35"/>
      <c r="G114" s="35"/>
    </row>
    <row r="115" spans="1:7" ht="15.75" thickBot="1">
      <c r="A115" s="52"/>
      <c r="B115" s="52"/>
      <c r="C115" s="52"/>
      <c r="D115" s="52"/>
      <c r="E115" s="52"/>
      <c r="F115" s="52"/>
      <c r="G115" s="52"/>
    </row>
    <row r="116" spans="1:7">
      <c r="A116" s="43"/>
      <c r="B116" s="43"/>
      <c r="C116" s="43"/>
      <c r="D116" s="43"/>
      <c r="E116" s="43"/>
      <c r="F116" s="43"/>
      <c r="G116" s="43"/>
    </row>
    <row r="117" spans="1:7">
      <c r="A117" s="43"/>
      <c r="B117" s="43"/>
      <c r="C117" s="43"/>
      <c r="D117" s="43"/>
      <c r="E117" s="43"/>
      <c r="F117" s="43"/>
      <c r="G117" s="43"/>
    </row>
    <row r="118" spans="1:7">
      <c r="A118" s="125" t="s">
        <v>116</v>
      </c>
      <c r="B118" s="125"/>
      <c r="C118" s="2"/>
      <c r="D118" s="46">
        <f>F63-C114</f>
        <v>0</v>
      </c>
      <c r="E118" s="2"/>
    </row>
    <row r="120" spans="1:7" ht="15.75">
      <c r="A120" s="50" t="s">
        <v>103</v>
      </c>
      <c r="B120" s="43"/>
      <c r="C120" s="35"/>
      <c r="D120" s="35"/>
      <c r="E120" s="35"/>
    </row>
    <row r="121" spans="1:7" ht="15.75">
      <c r="A121" s="54" t="s">
        <v>101</v>
      </c>
      <c r="B121" s="54"/>
      <c r="C121" s="54"/>
      <c r="D121" s="55"/>
      <c r="E121" s="35" t="s">
        <v>104</v>
      </c>
    </row>
    <row r="122" spans="1:7" ht="15.75">
      <c r="A122" s="54" t="s">
        <v>102</v>
      </c>
      <c r="B122" s="54"/>
      <c r="C122" s="54"/>
      <c r="D122" s="55"/>
      <c r="E122" s="35" t="s">
        <v>104</v>
      </c>
    </row>
    <row r="124" spans="1:7" ht="15.75">
      <c r="A124" s="57" t="s">
        <v>105</v>
      </c>
      <c r="B124" s="56"/>
      <c r="C124" s="56"/>
      <c r="D124" s="56"/>
      <c r="E124" s="56"/>
    </row>
    <row r="125" spans="1:7">
      <c r="A125" s="56" t="s">
        <v>106</v>
      </c>
      <c r="B125" s="56"/>
      <c r="C125" s="56"/>
      <c r="D125" s="78" t="e">
        <f>$D$118/('Sources &amp; Uses'!F6*12)</f>
        <v>#NUM!</v>
      </c>
      <c r="E125" s="56"/>
    </row>
    <row r="126" spans="1:7">
      <c r="A126" s="56" t="s">
        <v>107</v>
      </c>
      <c r="B126" s="56"/>
      <c r="C126" s="56"/>
      <c r="D126" s="78" t="e">
        <f>$D$118/('Sources &amp; Uses'!F7*12)</f>
        <v>#NUM!</v>
      </c>
      <c r="E126" s="56"/>
    </row>
    <row r="127" spans="1:7">
      <c r="A127" s="56"/>
      <c r="B127" s="56"/>
      <c r="C127" s="56"/>
      <c r="D127" s="56"/>
      <c r="E127" s="56"/>
    </row>
    <row r="128" spans="1:7">
      <c r="A128" s="56"/>
      <c r="B128" s="56"/>
      <c r="C128" s="56"/>
      <c r="D128" s="56"/>
      <c r="E128" s="56"/>
    </row>
    <row r="129" spans="1:5">
      <c r="A129" s="56"/>
      <c r="B129" s="56"/>
      <c r="C129" s="56"/>
      <c r="D129" s="56"/>
      <c r="E129" s="56"/>
    </row>
    <row r="130" spans="1:5">
      <c r="A130" s="56"/>
      <c r="B130" s="56"/>
      <c r="C130" s="56"/>
      <c r="D130" s="56"/>
      <c r="E130" s="56"/>
    </row>
  </sheetData>
  <mergeCells count="50">
    <mergeCell ref="A118:B118"/>
    <mergeCell ref="A14:C14"/>
    <mergeCell ref="A64:G64"/>
    <mergeCell ref="A65:G65"/>
    <mergeCell ref="A66:G66"/>
    <mergeCell ref="F77:G77"/>
    <mergeCell ref="A78:B78"/>
    <mergeCell ref="F78:G78"/>
    <mergeCell ref="F72:G72"/>
    <mergeCell ref="F73:G73"/>
    <mergeCell ref="F74:G74"/>
    <mergeCell ref="F75:G75"/>
    <mergeCell ref="F76:G76"/>
    <mergeCell ref="A79:B79"/>
    <mergeCell ref="F79:G79"/>
    <mergeCell ref="F82:G82"/>
    <mergeCell ref="A1:G1"/>
    <mergeCell ref="A3:G3"/>
    <mergeCell ref="F68:G68"/>
    <mergeCell ref="F70:G70"/>
    <mergeCell ref="F71:G71"/>
    <mergeCell ref="A12:C12"/>
    <mergeCell ref="A21:C21"/>
    <mergeCell ref="A30:C30"/>
    <mergeCell ref="A39:C39"/>
    <mergeCell ref="A48:C48"/>
    <mergeCell ref="F83:G83"/>
    <mergeCell ref="F84:G84"/>
    <mergeCell ref="A92:B92"/>
    <mergeCell ref="F92:G92"/>
    <mergeCell ref="F85:G85"/>
    <mergeCell ref="F86:G86"/>
    <mergeCell ref="F87:G87"/>
    <mergeCell ref="F88:G88"/>
    <mergeCell ref="F95:G95"/>
    <mergeCell ref="F97:G97"/>
    <mergeCell ref="F98:G98"/>
    <mergeCell ref="F99:G99"/>
    <mergeCell ref="F89:G89"/>
    <mergeCell ref="F90:G90"/>
    <mergeCell ref="F91:G91"/>
    <mergeCell ref="F109:G109"/>
    <mergeCell ref="F110:G110"/>
    <mergeCell ref="A111:B111"/>
    <mergeCell ref="F111:G111"/>
    <mergeCell ref="F100:G100"/>
    <mergeCell ref="F103:G103"/>
    <mergeCell ref="F105:G105"/>
    <mergeCell ref="F107:G107"/>
    <mergeCell ref="F108:G108"/>
  </mergeCells>
  <conditionalFormatting sqref="D42:D47">
    <cfRule type="expression" dxfId="1" priority="2" stopIfTrue="1">
      <formula>$H42&gt;0</formula>
    </cfRule>
  </conditionalFormatting>
  <conditionalFormatting sqref="E68 E70:E79 E82:E92 E95 E97:E100 E103 E105 E107:E109 E111">
    <cfRule type="expression" dxfId="0" priority="1" stopIfTrue="1">
      <formula>commercial&gt;0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216B6-C642-477C-866B-6C60253A0064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5B046-10A2-4024-87DD-0D281339B5D9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Proj Descrip</vt:lpstr>
      <vt:lpstr>Sources &amp; Uses</vt:lpstr>
      <vt:lpstr>Operating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Beverly Estes-Smargiassi</dc:creator>
  <cp:lastModifiedBy>Beverly Estes-Smargiassi</cp:lastModifiedBy>
  <dcterms:created xsi:type="dcterms:W3CDTF">2023-02-01T17:34:07Z</dcterms:created>
  <dcterms:modified xsi:type="dcterms:W3CDTF">2023-10-24T18:54:57Z</dcterms:modified>
</cp:coreProperties>
</file>